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9120" activeTab="0"/>
  </bookViews>
  <sheets>
    <sheet name="C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<sst xmlns="http://schemas.openxmlformats.org/spreadsheetml/2006/main" count="65" uniqueCount="42">
  <si>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UBND HUYỆN CẨM XUYÊN</t>
  </si>
  <si>
    <t>Mẫu biểu 02:</t>
  </si>
  <si>
    <t>ĐỊNH HƯỚNG PHÁT TRIỂN SẢN PHẨM HÀNG HÓA CHỦ LỰC CHĂN NUÔI</t>
  </si>
  <si>
    <t>TT</t>
  </si>
  <si>
    <t>Xã</t>
  </si>
  <si>
    <t>Đến năm 2015</t>
  </si>
  <si>
    <t>Số lượng (1000 con)</t>
  </si>
  <si>
    <t>Sản lượng thịt hơi XC (1000 tấn)</t>
  </si>
  <si>
    <t>Ước tính giá trị SX theo giá cố định(tỷ)</t>
  </si>
  <si>
    <t>Đến năm 2020</t>
  </si>
  <si>
    <t>Tổng cộng</t>
  </si>
  <si>
    <t>Cẩm Mỹ</t>
  </si>
  <si>
    <t>Cẩm Thành</t>
  </si>
  <si>
    <t>Cẩm Thạch</t>
  </si>
  <si>
    <t>Cẩm Vịnh</t>
  </si>
  <si>
    <t>Cẩm Duệ</t>
  </si>
  <si>
    <t>Cẩm Hưng</t>
  </si>
  <si>
    <t>Cẩm Quan</t>
  </si>
  <si>
    <t>Cẩm Thịnh</t>
  </si>
  <si>
    <t>Cẩm Minh</t>
  </si>
  <si>
    <t>Cẩm Trung</t>
  </si>
  <si>
    <t>Cẩm Lĩnh</t>
  </si>
  <si>
    <t>Cẩm Bình</t>
  </si>
  <si>
    <t>Cẩm Nam</t>
  </si>
  <si>
    <t>Cẩm Nhượng</t>
  </si>
  <si>
    <t>Cẩm Thăng</t>
  </si>
  <si>
    <t>Cẩm Huy</t>
  </si>
  <si>
    <t>Cẩm Dương</t>
  </si>
  <si>
    <t>Cẩm Phúc</t>
  </si>
  <si>
    <t>Cẩm Lộc</t>
  </si>
  <si>
    <t>Cẩm Hoà</t>
  </si>
  <si>
    <t>Cẩm Sơn</t>
  </si>
  <si>
    <t>Cẩm Hà</t>
  </si>
  <si>
    <t>Cẩm Lạc</t>
  </si>
  <si>
    <t>Cẩm Quang</t>
  </si>
  <si>
    <t>Lợn</t>
  </si>
  <si>
    <t>Bò</t>
  </si>
  <si>
    <t>Hươu</t>
  </si>
  <si>
    <t>TT.Thiên Cầm</t>
  </si>
  <si>
    <t>TT.Cẩm Xuyên</t>
  </si>
  <si>
    <t>Cẩm yên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</si>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</sst>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_);_(* \(#,##0.000\);_(* &quot;-&quot;???_);_(@_)"/>
    <numFmt numFmtId="168" formatCode="_(* #,##0.0_);_(* \(#,##0.0\);_(* &quot;-&quot;?_);_(@_)"/>
  </numFmts>
  <fonts count="5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1" xfId="15" applyNumberFormat="1" applyFont="1" applyBorder="1" applyAlignment="1">
      <alignment horizontal="center" vertical="center" wrapText="1"/>
    </xf>
    <xf numFmtId="164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43" fontId="1" fillId="0" borderId="1" xfId="15" applyFont="1" applyBorder="1" applyAlignment="1">
      <alignment horizontal="center" vertical="center" wrapText="1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 horizontal="center" vertical="center" wrapText="1"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 horizontal="center" vertical="center" wrapText="1"/>
    </xf>
    <xf numFmtId="165" fontId="1" fillId="0" borderId="3" xfId="15" applyNumberFormat="1" applyFont="1" applyBorder="1" applyAlignment="1">
      <alignment/>
    </xf>
    <xf numFmtId="43" fontId="1" fillId="0" borderId="3" xfId="15" applyFont="1" applyBorder="1" applyAlignment="1">
      <alignment/>
    </xf>
    <xf numFmtId="164" fontId="1" fillId="0" borderId="3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/>
    </xf>
    <xf numFmtId="165" fontId="4" fillId="0" borderId="2" xfId="15" applyNumberFormat="1" applyFont="1" applyBorder="1" applyAlignment="1">
      <alignment/>
    </xf>
    <xf numFmtId="43" fontId="1" fillId="0" borderId="2" xfId="15" applyFont="1" applyBorder="1" applyAlignment="1">
      <alignment/>
    </xf>
    <xf numFmtId="165" fontId="1" fillId="0" borderId="2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65" fontId="4" fillId="0" borderId="4" xfId="15" applyNumberFormat="1" applyFont="1" applyBorder="1" applyAlignment="1">
      <alignment/>
    </xf>
    <xf numFmtId="43" fontId="1" fillId="0" borderId="4" xfId="15" applyFont="1" applyBorder="1" applyAlignment="1">
      <alignment/>
    </xf>
    <xf numFmtId="165" fontId="1" fillId="0" borderId="4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85" zoomScaleNormal="85" workbookViewId="0" topLeftCell="A1">
      <selection activeCell="D12" sqref="D12"/>
    </sheetView>
  </sheetViews>
  <sheetFormatPr defaultColWidth="9.140625" defaultRowHeight="12.75"/>
  <cols>
    <col min="1" max="1" width="4.57421875" style="2" customWidth="1"/>
    <col min="2" max="2" width="15.421875" style="1" customWidth="1"/>
    <col min="3" max="3" width="11.140625" style="10" customWidth="1"/>
    <col min="4" max="4" width="9.140625" style="8" customWidth="1"/>
    <col min="5" max="5" width="10.7109375" style="10" customWidth="1"/>
    <col min="6" max="6" width="12.28125" style="7" bestFit="1" customWidth="1"/>
    <col min="7" max="7" width="9.140625" style="12" customWidth="1"/>
    <col min="8" max="8" width="9.421875" style="8" customWidth="1"/>
    <col min="9" max="10" width="9.140625" style="1" customWidth="1"/>
    <col min="11" max="11" width="9.140625" style="12" customWidth="1"/>
    <col min="12" max="12" width="10.00390625" style="10" customWidth="1"/>
    <col min="13" max="13" width="9.140625" style="8" customWidth="1"/>
    <col min="14" max="14" width="10.28125" style="8" bestFit="1" customWidth="1"/>
    <col min="15" max="15" width="9.140625" style="8" customWidth="1"/>
    <col min="16" max="16" width="9.140625" style="12" customWidth="1"/>
    <col min="17" max="17" width="9.140625" style="8" customWidth="1"/>
    <col min="18" max="16384" width="9.140625" style="1" customWidth="1"/>
  </cols>
  <sheetData>
    <row r="1" spans="1:4" ht="18.75">
      <c r="A1" s="34" t="s">
        <v>0</v>
      </c>
      <c r="B1" s="34"/>
      <c r="C1" s="34"/>
      <c r="D1" s="34"/>
    </row>
    <row r="2" spans="1:20" ht="18.75">
      <c r="A2" s="35" t="s">
        <v>1</v>
      </c>
      <c r="B2" s="35"/>
      <c r="C2" s="34" t="s">
        <v>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3" customFormat="1" ht="18.75" customHeight="1">
      <c r="A4" s="32" t="s">
        <v>3</v>
      </c>
      <c r="B4" s="32" t="s">
        <v>4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 t="s">
        <v>9</v>
      </c>
      <c r="M4" s="32"/>
      <c r="N4" s="32"/>
      <c r="O4" s="32"/>
      <c r="P4" s="32"/>
      <c r="Q4" s="32"/>
      <c r="R4" s="32"/>
      <c r="S4" s="32"/>
      <c r="T4" s="32"/>
    </row>
    <row r="5" spans="1:20" s="3" customFormat="1" ht="18.75">
      <c r="A5" s="32"/>
      <c r="B5" s="32"/>
      <c r="C5" s="32" t="s">
        <v>35</v>
      </c>
      <c r="D5" s="32"/>
      <c r="E5" s="32"/>
      <c r="F5" s="32" t="s">
        <v>36</v>
      </c>
      <c r="G5" s="32"/>
      <c r="H5" s="32"/>
      <c r="I5" s="32" t="s">
        <v>37</v>
      </c>
      <c r="J5" s="32"/>
      <c r="K5" s="32"/>
      <c r="L5" s="32" t="s">
        <v>35</v>
      </c>
      <c r="M5" s="32"/>
      <c r="N5" s="32"/>
      <c r="O5" s="32" t="s">
        <v>36</v>
      </c>
      <c r="P5" s="32"/>
      <c r="Q5" s="32"/>
      <c r="R5" s="32" t="s">
        <v>37</v>
      </c>
      <c r="S5" s="32"/>
      <c r="T5" s="32"/>
    </row>
    <row r="6" spans="1:20" s="3" customFormat="1" ht="129" customHeight="1">
      <c r="A6" s="32"/>
      <c r="B6" s="32"/>
      <c r="C6" s="11" t="s">
        <v>6</v>
      </c>
      <c r="D6" s="9" t="s">
        <v>7</v>
      </c>
      <c r="E6" s="11" t="s">
        <v>8</v>
      </c>
      <c r="F6" s="6" t="s">
        <v>6</v>
      </c>
      <c r="G6" s="13" t="s">
        <v>7</v>
      </c>
      <c r="H6" s="9" t="s">
        <v>8</v>
      </c>
      <c r="I6" s="4" t="s">
        <v>6</v>
      </c>
      <c r="J6" s="4" t="s">
        <v>7</v>
      </c>
      <c r="K6" s="13" t="s">
        <v>8</v>
      </c>
      <c r="L6" s="11" t="s">
        <v>6</v>
      </c>
      <c r="M6" s="9" t="s">
        <v>7</v>
      </c>
      <c r="N6" s="9" t="s">
        <v>8</v>
      </c>
      <c r="O6" s="9" t="s">
        <v>6</v>
      </c>
      <c r="P6" s="13" t="s">
        <v>7</v>
      </c>
      <c r="Q6" s="9" t="s">
        <v>8</v>
      </c>
      <c r="R6" s="4" t="s">
        <v>6</v>
      </c>
      <c r="S6" s="4" t="s">
        <v>7</v>
      </c>
      <c r="T6" s="4" t="s">
        <v>8</v>
      </c>
    </row>
    <row r="7" spans="1:20" ht="18.75">
      <c r="A7" s="33" t="s">
        <v>10</v>
      </c>
      <c r="B7" s="33"/>
      <c r="C7" s="14">
        <f>SUM(C8:C34)</f>
        <v>94.54999999999998</v>
      </c>
      <c r="D7" s="15">
        <v>18.92</v>
      </c>
      <c r="E7" s="14">
        <v>151.4</v>
      </c>
      <c r="F7" s="16">
        <v>21</v>
      </c>
      <c r="G7" s="17">
        <v>1.05</v>
      </c>
      <c r="H7" s="17">
        <v>8.715</v>
      </c>
      <c r="I7" s="18">
        <v>2</v>
      </c>
      <c r="J7" s="18">
        <v>0.66</v>
      </c>
      <c r="K7" s="17">
        <v>1.7</v>
      </c>
      <c r="L7" s="14">
        <v>101.8</v>
      </c>
      <c r="M7" s="15">
        <v>20.36</v>
      </c>
      <c r="N7" s="15">
        <v>162.9</v>
      </c>
      <c r="O7" s="15">
        <v>23.7</v>
      </c>
      <c r="P7" s="17">
        <v>1.4</v>
      </c>
      <c r="Q7" s="15">
        <v>11.62</v>
      </c>
      <c r="R7" s="18">
        <v>5</v>
      </c>
      <c r="S7" s="18">
        <v>1.65</v>
      </c>
      <c r="T7" s="18">
        <v>1.4</v>
      </c>
    </row>
    <row r="8" spans="1:20" ht="18.75">
      <c r="A8" s="5">
        <v>1</v>
      </c>
      <c r="B8" s="19" t="s">
        <v>38</v>
      </c>
      <c r="C8" s="20">
        <v>2.2</v>
      </c>
      <c r="D8" s="21">
        <f>C8*D7/C7</f>
        <v>0.44023268112110014</v>
      </c>
      <c r="E8" s="22">
        <f>D8*E7/D7</f>
        <v>3.5227921734532006</v>
      </c>
      <c r="F8" s="21">
        <v>0.19875</v>
      </c>
      <c r="G8" s="23">
        <f>F8*G7/F7</f>
        <v>0.009937500000000002</v>
      </c>
      <c r="H8" s="21">
        <f>G8*H7/G7</f>
        <v>0.08248125000000002</v>
      </c>
      <c r="I8" s="24" t="s">
        <v>41</v>
      </c>
      <c r="J8" s="24" t="s">
        <v>41</v>
      </c>
      <c r="K8" s="23" t="s">
        <v>41</v>
      </c>
      <c r="L8" s="22">
        <f>C8*L7/C7</f>
        <v>2.368693812797462</v>
      </c>
      <c r="M8" s="21">
        <f>L8*M7/L7</f>
        <v>0.47373876255949243</v>
      </c>
      <c r="N8" s="21">
        <f>M8*N7/M7</f>
        <v>3.7903754627181394</v>
      </c>
      <c r="O8" s="21">
        <f>F8*O7/F7</f>
        <v>0.22430357142857144</v>
      </c>
      <c r="P8" s="23">
        <f>O8*P7/O7</f>
        <v>0.01325</v>
      </c>
      <c r="Q8" s="21">
        <f>P8*Q7/P7</f>
        <v>0.109975</v>
      </c>
      <c r="R8" s="24" t="s">
        <v>41</v>
      </c>
      <c r="S8" s="24" t="s">
        <v>41</v>
      </c>
      <c r="T8" s="24" t="s">
        <v>41</v>
      </c>
    </row>
    <row r="9" spans="1:20" ht="18.75">
      <c r="A9" s="5">
        <v>2</v>
      </c>
      <c r="B9" s="19" t="s">
        <v>39</v>
      </c>
      <c r="C9" s="20">
        <v>2.2</v>
      </c>
      <c r="D9" s="21">
        <f aca="true" t="shared" si="0" ref="D9:D34">C9*D8/C8</f>
        <v>0.44023268112110014</v>
      </c>
      <c r="E9" s="22">
        <f aca="true" t="shared" si="1" ref="E9:E34">D9*E8/D8</f>
        <v>3.5227921734532006</v>
      </c>
      <c r="F9" s="21">
        <v>0.560625</v>
      </c>
      <c r="G9" s="23">
        <f aca="true" t="shared" si="2" ref="G9:G34">F9*G8/F8</f>
        <v>0.028031250000000004</v>
      </c>
      <c r="H9" s="21">
        <f aca="true" t="shared" si="3" ref="H9:H34">G9*H8/G8</f>
        <v>0.23265937500000006</v>
      </c>
      <c r="I9" s="24"/>
      <c r="J9" s="24"/>
      <c r="K9" s="23"/>
      <c r="L9" s="22">
        <f aca="true" t="shared" si="4" ref="L9:L34">C9*L8/C8</f>
        <v>2.368693812797462</v>
      </c>
      <c r="M9" s="21">
        <f aca="true" t="shared" si="5" ref="M9:M34">L9*M8/L8</f>
        <v>0.47373876255949243</v>
      </c>
      <c r="N9" s="21">
        <f aca="true" t="shared" si="6" ref="N9:N34">M9*N8/M8</f>
        <v>3.7903754627181394</v>
      </c>
      <c r="O9" s="21">
        <f aca="true" t="shared" si="7" ref="O9:O34">F9*O8/F8</f>
        <v>0.6327053571428571</v>
      </c>
      <c r="P9" s="23">
        <f aca="true" t="shared" si="8" ref="P9:P34">O9*P8/O8</f>
        <v>0.037375</v>
      </c>
      <c r="Q9" s="21">
        <f aca="true" t="shared" si="9" ref="Q9:Q34">P9*Q8/P8</f>
        <v>0.31021250000000006</v>
      </c>
      <c r="R9" s="24"/>
      <c r="S9" s="24"/>
      <c r="T9" s="24"/>
    </row>
    <row r="10" spans="1:20" ht="18.75">
      <c r="A10" s="5">
        <v>3</v>
      </c>
      <c r="B10" s="19" t="s">
        <v>30</v>
      </c>
      <c r="C10" s="20">
        <v>3</v>
      </c>
      <c r="D10" s="21">
        <f t="shared" si="0"/>
        <v>0.6003172924378638</v>
      </c>
      <c r="E10" s="22">
        <f t="shared" si="1"/>
        <v>4.803807509254365</v>
      </c>
      <c r="F10" s="21">
        <v>0.69</v>
      </c>
      <c r="G10" s="23">
        <f t="shared" si="2"/>
        <v>0.0345</v>
      </c>
      <c r="H10" s="21">
        <f t="shared" si="3"/>
        <v>0.2863500000000001</v>
      </c>
      <c r="I10" s="24"/>
      <c r="J10" s="24"/>
      <c r="K10" s="23"/>
      <c r="L10" s="22">
        <f t="shared" si="4"/>
        <v>3.230037017451085</v>
      </c>
      <c r="M10" s="21">
        <f t="shared" si="5"/>
        <v>0.646007403490217</v>
      </c>
      <c r="N10" s="21">
        <f t="shared" si="6"/>
        <v>5.168693812797463</v>
      </c>
      <c r="O10" s="21">
        <f t="shared" si="7"/>
        <v>0.7787142857142856</v>
      </c>
      <c r="P10" s="23">
        <f t="shared" si="8"/>
        <v>0.04599999999999999</v>
      </c>
      <c r="Q10" s="21">
        <f t="shared" si="9"/>
        <v>0.38180000000000003</v>
      </c>
      <c r="R10" s="24"/>
      <c r="S10" s="24"/>
      <c r="T10" s="24"/>
    </row>
    <row r="11" spans="1:20" ht="18.75">
      <c r="A11" s="5">
        <v>4</v>
      </c>
      <c r="B11" s="19" t="s">
        <v>27</v>
      </c>
      <c r="C11" s="20">
        <v>3.5</v>
      </c>
      <c r="D11" s="21">
        <f t="shared" si="0"/>
        <v>0.7003701745108412</v>
      </c>
      <c r="E11" s="22">
        <f t="shared" si="1"/>
        <v>5.604442094130093</v>
      </c>
      <c r="F11" s="21">
        <v>0.645</v>
      </c>
      <c r="G11" s="23">
        <f t="shared" si="2"/>
        <v>0.03225000000000001</v>
      </c>
      <c r="H11" s="21">
        <f t="shared" si="3"/>
        <v>0.26767500000000016</v>
      </c>
      <c r="I11" s="24"/>
      <c r="J11" s="24"/>
      <c r="K11" s="23"/>
      <c r="L11" s="22">
        <f t="shared" si="4"/>
        <v>3.768376520359599</v>
      </c>
      <c r="M11" s="21">
        <f t="shared" si="5"/>
        <v>0.7536753040719198</v>
      </c>
      <c r="N11" s="21">
        <f t="shared" si="6"/>
        <v>6.030142781597041</v>
      </c>
      <c r="O11" s="21">
        <f t="shared" si="7"/>
        <v>0.7279285714285714</v>
      </c>
      <c r="P11" s="23">
        <f t="shared" si="8"/>
        <v>0.043</v>
      </c>
      <c r="Q11" s="21">
        <f t="shared" si="9"/>
        <v>0.35690000000000005</v>
      </c>
      <c r="R11" s="24"/>
      <c r="S11" s="24"/>
      <c r="T11" s="24"/>
    </row>
    <row r="12" spans="1:20" ht="18.75">
      <c r="A12" s="5">
        <v>5</v>
      </c>
      <c r="B12" s="19" t="s">
        <v>22</v>
      </c>
      <c r="C12" s="20">
        <v>14.2</v>
      </c>
      <c r="D12" s="21">
        <f t="shared" si="0"/>
        <v>2.841501850872555</v>
      </c>
      <c r="E12" s="22">
        <f t="shared" si="1"/>
        <v>22.73802221047066</v>
      </c>
      <c r="F12" s="21">
        <v>0.778125</v>
      </c>
      <c r="G12" s="23">
        <f t="shared" si="2"/>
        <v>0.03890625</v>
      </c>
      <c r="H12" s="21">
        <f t="shared" si="3"/>
        <v>0.32292187500000014</v>
      </c>
      <c r="I12" s="24"/>
      <c r="J12" s="24"/>
      <c r="K12" s="23"/>
      <c r="L12" s="22">
        <f t="shared" si="4"/>
        <v>15.288841882601801</v>
      </c>
      <c r="M12" s="21">
        <f t="shared" si="5"/>
        <v>3.0577683765203605</v>
      </c>
      <c r="N12" s="21">
        <f t="shared" si="6"/>
        <v>24.465150713907992</v>
      </c>
      <c r="O12" s="21">
        <f t="shared" si="7"/>
        <v>0.8781696428571426</v>
      </c>
      <c r="P12" s="23">
        <f t="shared" si="8"/>
        <v>0.051874999999999984</v>
      </c>
      <c r="Q12" s="21">
        <f t="shared" si="9"/>
        <v>0.43056249999999996</v>
      </c>
      <c r="R12" s="24"/>
      <c r="S12" s="24"/>
      <c r="T12" s="24"/>
    </row>
    <row r="13" spans="1:20" ht="18.75">
      <c r="A13" s="5">
        <v>6</v>
      </c>
      <c r="B13" s="19" t="s">
        <v>40</v>
      </c>
      <c r="C13" s="20">
        <v>2.9</v>
      </c>
      <c r="D13" s="21">
        <f t="shared" si="0"/>
        <v>0.5803067160232682</v>
      </c>
      <c r="E13" s="22">
        <f t="shared" si="1"/>
        <v>4.643680592279219</v>
      </c>
      <c r="F13" s="21">
        <v>0.225</v>
      </c>
      <c r="G13" s="23">
        <f t="shared" si="2"/>
        <v>0.011250000000000001</v>
      </c>
      <c r="H13" s="21">
        <f t="shared" si="3"/>
        <v>0.09337500000000004</v>
      </c>
      <c r="I13" s="24"/>
      <c r="J13" s="24"/>
      <c r="K13" s="23"/>
      <c r="L13" s="22">
        <f t="shared" si="4"/>
        <v>3.122369116869382</v>
      </c>
      <c r="M13" s="21">
        <f t="shared" si="5"/>
        <v>0.6244738233738765</v>
      </c>
      <c r="N13" s="21">
        <f t="shared" si="6"/>
        <v>4.996404019037548</v>
      </c>
      <c r="O13" s="21">
        <f t="shared" si="7"/>
        <v>0.25392857142857134</v>
      </c>
      <c r="P13" s="23">
        <f t="shared" si="8"/>
        <v>0.014999999999999994</v>
      </c>
      <c r="Q13" s="21">
        <f t="shared" si="9"/>
        <v>0.12449999999999999</v>
      </c>
      <c r="R13" s="24"/>
      <c r="S13" s="24"/>
      <c r="T13" s="24"/>
    </row>
    <row r="14" spans="1:20" ht="18.75">
      <c r="A14" s="5">
        <v>7</v>
      </c>
      <c r="B14" s="19" t="s">
        <v>14</v>
      </c>
      <c r="C14" s="20">
        <v>3.1</v>
      </c>
      <c r="D14" s="21">
        <f t="shared" si="0"/>
        <v>0.6203278688524592</v>
      </c>
      <c r="E14" s="22">
        <f t="shared" si="1"/>
        <v>4.96393442622951</v>
      </c>
      <c r="F14" s="21">
        <v>0.346875</v>
      </c>
      <c r="G14" s="23">
        <f t="shared" si="2"/>
        <v>0.01734375</v>
      </c>
      <c r="H14" s="21">
        <f t="shared" si="3"/>
        <v>0.14395312500000004</v>
      </c>
      <c r="I14" s="24"/>
      <c r="J14" s="24"/>
      <c r="K14" s="23"/>
      <c r="L14" s="22">
        <f t="shared" si="4"/>
        <v>3.3377049180327885</v>
      </c>
      <c r="M14" s="21">
        <f t="shared" si="5"/>
        <v>0.6675409836065577</v>
      </c>
      <c r="N14" s="21">
        <f t="shared" si="6"/>
        <v>5.340983606557379</v>
      </c>
      <c r="O14" s="21">
        <f t="shared" si="7"/>
        <v>0.39147321428571413</v>
      </c>
      <c r="P14" s="23">
        <f t="shared" si="8"/>
        <v>0.023124999999999993</v>
      </c>
      <c r="Q14" s="21">
        <f t="shared" si="9"/>
        <v>0.19193749999999998</v>
      </c>
      <c r="R14" s="24"/>
      <c r="S14" s="24">
        <f aca="true" t="shared" si="10" ref="S14:S34">R14*0.33</f>
        <v>0</v>
      </c>
      <c r="T14" s="24"/>
    </row>
    <row r="15" spans="1:20" ht="18.75">
      <c r="A15" s="5">
        <v>8</v>
      </c>
      <c r="B15" s="19" t="s">
        <v>12</v>
      </c>
      <c r="C15" s="20">
        <v>14</v>
      </c>
      <c r="D15" s="21">
        <f t="shared" si="0"/>
        <v>2.801480698043364</v>
      </c>
      <c r="E15" s="22">
        <f t="shared" si="1"/>
        <v>22.41776837652037</v>
      </c>
      <c r="F15" s="21">
        <v>0.82125</v>
      </c>
      <c r="G15" s="23">
        <f t="shared" si="2"/>
        <v>0.04106250000000001</v>
      </c>
      <c r="H15" s="21">
        <f t="shared" si="3"/>
        <v>0.34081875000000017</v>
      </c>
      <c r="I15" s="24">
        <v>0.05</v>
      </c>
      <c r="J15" s="24">
        <f>I15*J7/I7</f>
        <v>0.0165</v>
      </c>
      <c r="K15" s="23">
        <f>J15*2.5758</f>
        <v>0.0425007</v>
      </c>
      <c r="L15" s="22">
        <f t="shared" si="4"/>
        <v>15.0735060814384</v>
      </c>
      <c r="M15" s="21">
        <f t="shared" si="5"/>
        <v>3.01470121628768</v>
      </c>
      <c r="N15" s="21">
        <f t="shared" si="6"/>
        <v>24.120571126388164</v>
      </c>
      <c r="O15" s="21">
        <f t="shared" si="7"/>
        <v>0.9268392857142853</v>
      </c>
      <c r="P15" s="23">
        <f t="shared" si="8"/>
        <v>0.05474999999999998</v>
      </c>
      <c r="Q15" s="21">
        <f t="shared" si="9"/>
        <v>0.45442499999999997</v>
      </c>
      <c r="R15" s="24">
        <f>I15*2.5</f>
        <v>0.125</v>
      </c>
      <c r="S15" s="24">
        <f t="shared" si="10"/>
        <v>0.04125</v>
      </c>
      <c r="T15" s="24">
        <f>S15*0.8485</f>
        <v>0.035000625</v>
      </c>
    </row>
    <row r="16" spans="1:20" ht="18.75">
      <c r="A16" s="5">
        <v>9</v>
      </c>
      <c r="B16" s="19" t="s">
        <v>34</v>
      </c>
      <c r="C16" s="20">
        <v>2.4</v>
      </c>
      <c r="D16" s="21">
        <f t="shared" si="0"/>
        <v>0.480253833950291</v>
      </c>
      <c r="E16" s="22">
        <f t="shared" si="1"/>
        <v>3.843046007403492</v>
      </c>
      <c r="F16" s="21">
        <v>0.75</v>
      </c>
      <c r="G16" s="23">
        <f t="shared" si="2"/>
        <v>0.037500000000000006</v>
      </c>
      <c r="H16" s="21">
        <f t="shared" si="3"/>
        <v>0.31125000000000014</v>
      </c>
      <c r="I16" s="24"/>
      <c r="J16" s="24"/>
      <c r="K16" s="23"/>
      <c r="L16" s="22">
        <f t="shared" si="4"/>
        <v>2.5840296139608685</v>
      </c>
      <c r="M16" s="21">
        <f t="shared" si="5"/>
        <v>0.5168059227921736</v>
      </c>
      <c r="N16" s="21">
        <f t="shared" si="6"/>
        <v>4.134955050237971</v>
      </c>
      <c r="O16" s="21">
        <f t="shared" si="7"/>
        <v>0.846428571428571</v>
      </c>
      <c r="P16" s="23">
        <f t="shared" si="8"/>
        <v>0.049999999999999975</v>
      </c>
      <c r="Q16" s="21">
        <f t="shared" si="9"/>
        <v>0.4149999999999999</v>
      </c>
      <c r="R16" s="24"/>
      <c r="S16" s="24"/>
      <c r="T16" s="24"/>
    </row>
    <row r="17" spans="1:20" ht="18.75">
      <c r="A17" s="5">
        <v>10</v>
      </c>
      <c r="B17" s="19" t="s">
        <v>23</v>
      </c>
      <c r="C17" s="20">
        <v>2.75</v>
      </c>
      <c r="D17" s="21">
        <f t="shared" si="0"/>
        <v>0.5502908514013751</v>
      </c>
      <c r="E17" s="22">
        <f t="shared" si="1"/>
        <v>4.403490216816501</v>
      </c>
      <c r="F17" s="21">
        <v>0.388125</v>
      </c>
      <c r="G17" s="23">
        <f t="shared" si="2"/>
        <v>0.019406250000000003</v>
      </c>
      <c r="H17" s="21">
        <f t="shared" si="3"/>
        <v>0.1610718750000001</v>
      </c>
      <c r="I17" s="24"/>
      <c r="J17" s="24"/>
      <c r="K17" s="23"/>
      <c r="L17" s="22">
        <f t="shared" si="4"/>
        <v>2.960867265996829</v>
      </c>
      <c r="M17" s="21">
        <f t="shared" si="5"/>
        <v>0.5921734531993657</v>
      </c>
      <c r="N17" s="21">
        <f t="shared" si="6"/>
        <v>4.737969328397675</v>
      </c>
      <c r="O17" s="21">
        <f t="shared" si="7"/>
        <v>0.4380267857142855</v>
      </c>
      <c r="P17" s="23">
        <f t="shared" si="8"/>
        <v>0.02587499999999999</v>
      </c>
      <c r="Q17" s="21">
        <f t="shared" si="9"/>
        <v>0.21476249999999997</v>
      </c>
      <c r="R17" s="24"/>
      <c r="S17" s="24">
        <f t="shared" si="10"/>
        <v>0</v>
      </c>
      <c r="T17" s="24"/>
    </row>
    <row r="18" spans="1:20" ht="18.75">
      <c r="A18" s="5">
        <v>11</v>
      </c>
      <c r="B18" s="19" t="s">
        <v>26</v>
      </c>
      <c r="C18" s="20">
        <v>2.3</v>
      </c>
      <c r="D18" s="21">
        <f t="shared" si="0"/>
        <v>0.4602432575356955</v>
      </c>
      <c r="E18" s="22">
        <f t="shared" si="1"/>
        <v>3.682919090428346</v>
      </c>
      <c r="F18" s="21">
        <v>0.4125</v>
      </c>
      <c r="G18" s="23">
        <f t="shared" si="2"/>
        <v>0.020625</v>
      </c>
      <c r="H18" s="21">
        <f t="shared" si="3"/>
        <v>0.17118750000000008</v>
      </c>
      <c r="I18" s="24"/>
      <c r="J18" s="24"/>
      <c r="K18" s="23"/>
      <c r="L18" s="22">
        <f t="shared" si="4"/>
        <v>2.4763617133791658</v>
      </c>
      <c r="M18" s="21">
        <f t="shared" si="5"/>
        <v>0.49527234267583303</v>
      </c>
      <c r="N18" s="21">
        <f t="shared" si="6"/>
        <v>3.962665256478055</v>
      </c>
      <c r="O18" s="21">
        <f t="shared" si="7"/>
        <v>0.465535714285714</v>
      </c>
      <c r="P18" s="23">
        <f t="shared" si="8"/>
        <v>0.027499999999999983</v>
      </c>
      <c r="Q18" s="21">
        <f t="shared" si="9"/>
        <v>0.22824999999999993</v>
      </c>
      <c r="R18" s="24"/>
      <c r="S18" s="24">
        <f t="shared" si="10"/>
        <v>0</v>
      </c>
      <c r="T18" s="24"/>
    </row>
    <row r="19" spans="1:20" ht="18.75">
      <c r="A19" s="5">
        <v>12</v>
      </c>
      <c r="B19" s="19" t="s">
        <v>13</v>
      </c>
      <c r="C19" s="20">
        <v>4.3</v>
      </c>
      <c r="D19" s="21">
        <f t="shared" si="0"/>
        <v>0.8604547858276047</v>
      </c>
      <c r="E19" s="22">
        <f t="shared" si="1"/>
        <v>6.8854574299312565</v>
      </c>
      <c r="F19" s="21">
        <v>0.830625</v>
      </c>
      <c r="G19" s="23">
        <f t="shared" si="2"/>
        <v>0.04153125</v>
      </c>
      <c r="H19" s="21">
        <f t="shared" si="3"/>
        <v>0.34470937500000015</v>
      </c>
      <c r="I19" s="24">
        <v>0.1</v>
      </c>
      <c r="J19" s="24">
        <f>I19*J7/I7</f>
        <v>0.033</v>
      </c>
      <c r="K19" s="23">
        <f>J19*2.5758</f>
        <v>0.0850014</v>
      </c>
      <c r="L19" s="22">
        <f t="shared" si="4"/>
        <v>4.6297197250132225</v>
      </c>
      <c r="M19" s="21">
        <f t="shared" si="5"/>
        <v>0.9259439450026443</v>
      </c>
      <c r="N19" s="21">
        <f t="shared" si="6"/>
        <v>7.408461131676363</v>
      </c>
      <c r="O19" s="21">
        <f t="shared" si="7"/>
        <v>0.9374196428571423</v>
      </c>
      <c r="P19" s="23">
        <f t="shared" si="8"/>
        <v>0.055374999999999966</v>
      </c>
      <c r="Q19" s="21">
        <f t="shared" si="9"/>
        <v>0.45961249999999987</v>
      </c>
      <c r="R19" s="24">
        <f>I19*2.5</f>
        <v>0.25</v>
      </c>
      <c r="S19" s="24">
        <f t="shared" si="10"/>
        <v>0.0825</v>
      </c>
      <c r="T19" s="24">
        <f>S19*0.8485</f>
        <v>0.07000125</v>
      </c>
    </row>
    <row r="20" spans="1:20" ht="18.75">
      <c r="A20" s="5">
        <v>13</v>
      </c>
      <c r="B20" s="19" t="s">
        <v>24</v>
      </c>
      <c r="C20" s="20">
        <v>0.2</v>
      </c>
      <c r="D20" s="21">
        <f t="shared" si="0"/>
        <v>0.04002115282919092</v>
      </c>
      <c r="E20" s="22">
        <f t="shared" si="1"/>
        <v>0.320253833950291</v>
      </c>
      <c r="F20" s="21">
        <v>0.06</v>
      </c>
      <c r="G20" s="23">
        <f t="shared" si="2"/>
        <v>0.003</v>
      </c>
      <c r="H20" s="21">
        <f t="shared" si="3"/>
        <v>0.024900000000000012</v>
      </c>
      <c r="I20" s="24"/>
      <c r="J20" s="24"/>
      <c r="K20" s="23"/>
      <c r="L20" s="22">
        <f t="shared" si="4"/>
        <v>0.21533580116340573</v>
      </c>
      <c r="M20" s="21">
        <f t="shared" si="5"/>
        <v>0.04306716023268114</v>
      </c>
      <c r="N20" s="21">
        <f t="shared" si="6"/>
        <v>0.34457958751983087</v>
      </c>
      <c r="O20" s="21">
        <f t="shared" si="7"/>
        <v>0.06771428571428567</v>
      </c>
      <c r="P20" s="23">
        <f t="shared" si="8"/>
        <v>0.0039999999999999975</v>
      </c>
      <c r="Q20" s="21">
        <f t="shared" si="9"/>
        <v>0.03319999999999999</v>
      </c>
      <c r="R20" s="24"/>
      <c r="S20" s="24"/>
      <c r="T20" s="24"/>
    </row>
    <row r="21" spans="1:20" ht="18.75">
      <c r="A21" s="5">
        <v>14</v>
      </c>
      <c r="B21" s="19" t="s">
        <v>25</v>
      </c>
      <c r="C21" s="20">
        <v>2.4</v>
      </c>
      <c r="D21" s="21">
        <f t="shared" si="0"/>
        <v>0.48025383395029103</v>
      </c>
      <c r="E21" s="22">
        <f t="shared" si="1"/>
        <v>3.8430460074034922</v>
      </c>
      <c r="F21" s="21">
        <v>0.42375</v>
      </c>
      <c r="G21" s="23">
        <f t="shared" si="2"/>
        <v>0.0211875</v>
      </c>
      <c r="H21" s="21">
        <f t="shared" si="3"/>
        <v>0.1758562500000001</v>
      </c>
      <c r="I21" s="24"/>
      <c r="J21" s="24"/>
      <c r="K21" s="23"/>
      <c r="L21" s="22">
        <f t="shared" si="4"/>
        <v>2.5840296139608685</v>
      </c>
      <c r="M21" s="21">
        <f t="shared" si="5"/>
        <v>0.5168059227921736</v>
      </c>
      <c r="N21" s="21">
        <f t="shared" si="6"/>
        <v>4.134955050237971</v>
      </c>
      <c r="O21" s="21">
        <f t="shared" si="7"/>
        <v>0.4782321428571426</v>
      </c>
      <c r="P21" s="23">
        <f t="shared" si="8"/>
        <v>0.028249999999999983</v>
      </c>
      <c r="Q21" s="21">
        <f t="shared" si="9"/>
        <v>0.23447499999999996</v>
      </c>
      <c r="R21" s="24"/>
      <c r="S21" s="24"/>
      <c r="T21" s="24"/>
    </row>
    <row r="22" spans="1:20" ht="18.75">
      <c r="A22" s="5">
        <v>15</v>
      </c>
      <c r="B22" s="19" t="s">
        <v>15</v>
      </c>
      <c r="C22" s="20">
        <v>2</v>
      </c>
      <c r="D22" s="21">
        <f t="shared" si="0"/>
        <v>0.4002115282919092</v>
      </c>
      <c r="E22" s="22">
        <f t="shared" si="1"/>
        <v>3.2025383395029103</v>
      </c>
      <c r="F22" s="21">
        <v>0.885</v>
      </c>
      <c r="G22" s="23">
        <f t="shared" si="2"/>
        <v>0.044250000000000005</v>
      </c>
      <c r="H22" s="21">
        <f t="shared" si="3"/>
        <v>0.36727500000000024</v>
      </c>
      <c r="I22" s="24">
        <v>0.3</v>
      </c>
      <c r="J22" s="24">
        <f>I22*J7/I7</f>
        <v>0.099</v>
      </c>
      <c r="K22" s="23">
        <f>J22*2.5758</f>
        <v>0.2550042</v>
      </c>
      <c r="L22" s="22">
        <f t="shared" si="4"/>
        <v>2.153358011634057</v>
      </c>
      <c r="M22" s="21">
        <f t="shared" si="5"/>
        <v>0.43067160232681134</v>
      </c>
      <c r="N22" s="21">
        <f t="shared" si="6"/>
        <v>3.445795875198309</v>
      </c>
      <c r="O22" s="21">
        <f t="shared" si="7"/>
        <v>0.9987857142857137</v>
      </c>
      <c r="P22" s="23">
        <f t="shared" si="8"/>
        <v>0.05899999999999996</v>
      </c>
      <c r="Q22" s="21">
        <f t="shared" si="9"/>
        <v>0.4896999999999999</v>
      </c>
      <c r="R22" s="24">
        <f>I22*2.5</f>
        <v>0.75</v>
      </c>
      <c r="S22" s="24">
        <f t="shared" si="10"/>
        <v>0.2475</v>
      </c>
      <c r="T22" s="24">
        <f>S22*0.8485</f>
        <v>0.21000375000000002</v>
      </c>
    </row>
    <row r="23" spans="1:20" ht="18.75">
      <c r="A23" s="5">
        <v>16</v>
      </c>
      <c r="B23" s="19" t="s">
        <v>28</v>
      </c>
      <c r="C23" s="20">
        <v>1.5</v>
      </c>
      <c r="D23" s="21">
        <f t="shared" si="0"/>
        <v>0.3001586462189319</v>
      </c>
      <c r="E23" s="22">
        <f t="shared" si="1"/>
        <v>2.401903754627183</v>
      </c>
      <c r="F23" s="21">
        <v>0.49875</v>
      </c>
      <c r="G23" s="23">
        <f t="shared" si="2"/>
        <v>0.024937500000000005</v>
      </c>
      <c r="H23" s="21">
        <f t="shared" si="3"/>
        <v>0.20698125000000014</v>
      </c>
      <c r="I23" s="24"/>
      <c r="J23" s="24"/>
      <c r="K23" s="23"/>
      <c r="L23" s="22">
        <f t="shared" si="4"/>
        <v>1.6150185087255429</v>
      </c>
      <c r="M23" s="21">
        <f t="shared" si="5"/>
        <v>0.3230037017451085</v>
      </c>
      <c r="N23" s="21">
        <f t="shared" si="6"/>
        <v>2.5843469063987317</v>
      </c>
      <c r="O23" s="21">
        <f t="shared" si="7"/>
        <v>0.5628749999999997</v>
      </c>
      <c r="P23" s="23">
        <f t="shared" si="8"/>
        <v>0.033249999999999974</v>
      </c>
      <c r="Q23" s="21">
        <f t="shared" si="9"/>
        <v>0.2759749999999999</v>
      </c>
      <c r="R23" s="24"/>
      <c r="S23" s="24"/>
      <c r="T23" s="24"/>
    </row>
    <row r="24" spans="1:20" ht="18.75">
      <c r="A24" s="5">
        <v>17</v>
      </c>
      <c r="B24" s="19" t="s">
        <v>21</v>
      </c>
      <c r="C24" s="20">
        <v>1.2</v>
      </c>
      <c r="D24" s="21">
        <f t="shared" si="0"/>
        <v>0.24012691697514552</v>
      </c>
      <c r="E24" s="22">
        <f t="shared" si="1"/>
        <v>1.9215230037017461</v>
      </c>
      <c r="F24" s="21">
        <v>1.051875</v>
      </c>
      <c r="G24" s="23">
        <f t="shared" si="2"/>
        <v>0.05259375</v>
      </c>
      <c r="H24" s="21">
        <f t="shared" si="3"/>
        <v>0.43652812500000027</v>
      </c>
      <c r="I24" s="24">
        <v>0.15</v>
      </c>
      <c r="J24" s="24">
        <f>I24*J7/I7</f>
        <v>0.0495</v>
      </c>
      <c r="K24" s="23">
        <f>J24*2.5758</f>
        <v>0.1275021</v>
      </c>
      <c r="L24" s="22">
        <f t="shared" si="4"/>
        <v>1.2920148069804342</v>
      </c>
      <c r="M24" s="21">
        <f t="shared" si="5"/>
        <v>0.2584029613960868</v>
      </c>
      <c r="N24" s="21">
        <f t="shared" si="6"/>
        <v>2.0674775251189854</v>
      </c>
      <c r="O24" s="21">
        <f t="shared" si="7"/>
        <v>1.1871160714285707</v>
      </c>
      <c r="P24" s="23">
        <f t="shared" si="8"/>
        <v>0.07012499999999994</v>
      </c>
      <c r="Q24" s="21">
        <f t="shared" si="9"/>
        <v>0.5820374999999998</v>
      </c>
      <c r="R24" s="24">
        <f>I24*2.5</f>
        <v>0.375</v>
      </c>
      <c r="S24" s="24">
        <f t="shared" si="10"/>
        <v>0.12375</v>
      </c>
      <c r="T24" s="24">
        <f>S24*0.8485</f>
        <v>0.10500187500000001</v>
      </c>
    </row>
    <row r="25" spans="1:20" ht="18.75">
      <c r="A25" s="5">
        <v>18</v>
      </c>
      <c r="B25" s="19" t="s">
        <v>17</v>
      </c>
      <c r="C25" s="20">
        <v>3.3</v>
      </c>
      <c r="D25" s="21">
        <f t="shared" si="0"/>
        <v>0.6603490216816502</v>
      </c>
      <c r="E25" s="22">
        <f t="shared" si="1"/>
        <v>5.284188260179802</v>
      </c>
      <c r="F25" s="21">
        <v>0.474375</v>
      </c>
      <c r="G25" s="23">
        <f t="shared" si="2"/>
        <v>0.023718750000000004</v>
      </c>
      <c r="H25" s="21">
        <f t="shared" si="3"/>
        <v>0.19686562500000013</v>
      </c>
      <c r="I25" s="24">
        <v>0.2</v>
      </c>
      <c r="J25" s="24">
        <v>0.066</v>
      </c>
      <c r="K25" s="23">
        <f>J25*2.5758</f>
        <v>0.1700028</v>
      </c>
      <c r="L25" s="22">
        <f t="shared" si="4"/>
        <v>3.5530407191961944</v>
      </c>
      <c r="M25" s="21">
        <f t="shared" si="5"/>
        <v>0.7106081438392388</v>
      </c>
      <c r="N25" s="21">
        <f t="shared" si="6"/>
        <v>5.6855631940772104</v>
      </c>
      <c r="O25" s="21">
        <f t="shared" si="7"/>
        <v>0.5353660714285712</v>
      </c>
      <c r="P25" s="23">
        <f t="shared" si="8"/>
        <v>0.03162499999999998</v>
      </c>
      <c r="Q25" s="21">
        <f t="shared" si="9"/>
        <v>0.26248749999999993</v>
      </c>
      <c r="R25" s="24">
        <f>I25*2.5</f>
        <v>0.5</v>
      </c>
      <c r="S25" s="24">
        <f t="shared" si="10"/>
        <v>0.165</v>
      </c>
      <c r="T25" s="24">
        <f>S25*0.8485</f>
        <v>0.1400025</v>
      </c>
    </row>
    <row r="26" spans="1:20" ht="18.75">
      <c r="A26" s="5">
        <v>19</v>
      </c>
      <c r="B26" s="19" t="s">
        <v>32</v>
      </c>
      <c r="C26" s="20">
        <v>1.5</v>
      </c>
      <c r="D26" s="21">
        <f t="shared" si="0"/>
        <v>0.3001586462189319</v>
      </c>
      <c r="E26" s="22">
        <f t="shared" si="1"/>
        <v>2.4019037546271824</v>
      </c>
      <c r="F26" s="21">
        <v>0.5175</v>
      </c>
      <c r="G26" s="23">
        <f t="shared" si="2"/>
        <v>0.025875000000000002</v>
      </c>
      <c r="H26" s="21">
        <f t="shared" si="3"/>
        <v>0.2147625000000001</v>
      </c>
      <c r="I26" s="24"/>
      <c r="J26" s="24"/>
      <c r="K26" s="23"/>
      <c r="L26" s="22">
        <f t="shared" si="4"/>
        <v>1.615018508725543</v>
      </c>
      <c r="M26" s="21">
        <f t="shared" si="5"/>
        <v>0.32300370174510856</v>
      </c>
      <c r="N26" s="21">
        <f t="shared" si="6"/>
        <v>2.5843469063987325</v>
      </c>
      <c r="O26" s="21">
        <f t="shared" si="7"/>
        <v>0.584035714285714</v>
      </c>
      <c r="P26" s="23">
        <f t="shared" si="8"/>
        <v>0.034499999999999975</v>
      </c>
      <c r="Q26" s="21">
        <f t="shared" si="9"/>
        <v>0.2863499999999999</v>
      </c>
      <c r="R26" s="24"/>
      <c r="S26" s="24"/>
      <c r="T26" s="24"/>
    </row>
    <row r="27" spans="1:20" ht="18.75">
      <c r="A27" s="5">
        <v>20</v>
      </c>
      <c r="B27" s="19" t="s">
        <v>29</v>
      </c>
      <c r="C27" s="20">
        <v>0.9</v>
      </c>
      <c r="D27" s="21">
        <f t="shared" si="0"/>
        <v>0.18009518773135913</v>
      </c>
      <c r="E27" s="22">
        <f t="shared" si="1"/>
        <v>1.4411422527763094</v>
      </c>
      <c r="F27" s="21">
        <v>0.35625</v>
      </c>
      <c r="G27" s="23">
        <f t="shared" si="2"/>
        <v>0.017812500000000005</v>
      </c>
      <c r="H27" s="21">
        <f t="shared" si="3"/>
        <v>0.1478437500000001</v>
      </c>
      <c r="I27" s="24"/>
      <c r="J27" s="24"/>
      <c r="K27" s="23"/>
      <c r="L27" s="22">
        <f t="shared" si="4"/>
        <v>0.9690111052353259</v>
      </c>
      <c r="M27" s="21">
        <f t="shared" si="5"/>
        <v>0.19380222104706513</v>
      </c>
      <c r="N27" s="21">
        <f t="shared" si="6"/>
        <v>1.5506081438392396</v>
      </c>
      <c r="O27" s="21">
        <f t="shared" si="7"/>
        <v>0.4020535714285713</v>
      </c>
      <c r="P27" s="23">
        <f t="shared" si="8"/>
        <v>0.023749999999999986</v>
      </c>
      <c r="Q27" s="21">
        <f t="shared" si="9"/>
        <v>0.19712499999999997</v>
      </c>
      <c r="R27" s="24"/>
      <c r="S27" s="24"/>
      <c r="T27" s="24"/>
    </row>
    <row r="28" spans="1:20" ht="18.75">
      <c r="A28" s="5">
        <v>21</v>
      </c>
      <c r="B28" s="19" t="s">
        <v>16</v>
      </c>
      <c r="C28" s="20">
        <v>5.1</v>
      </c>
      <c r="D28" s="21">
        <f t="shared" si="0"/>
        <v>1.0205393971443684</v>
      </c>
      <c r="E28" s="22">
        <f t="shared" si="1"/>
        <v>8.16647276573242</v>
      </c>
      <c r="F28" s="21">
        <v>1.3425</v>
      </c>
      <c r="G28" s="23">
        <f t="shared" si="2"/>
        <v>0.06712500000000002</v>
      </c>
      <c r="H28" s="21">
        <f t="shared" si="3"/>
        <v>0.5571375000000004</v>
      </c>
      <c r="I28" s="24">
        <v>0.15</v>
      </c>
      <c r="J28" s="24">
        <v>0.0495</v>
      </c>
      <c r="K28" s="23">
        <f>J28*2.5758</f>
        <v>0.1275021</v>
      </c>
      <c r="L28" s="22">
        <f t="shared" si="4"/>
        <v>5.491062929666846</v>
      </c>
      <c r="M28" s="21">
        <f t="shared" si="5"/>
        <v>1.098212585933369</v>
      </c>
      <c r="N28" s="21">
        <f t="shared" si="6"/>
        <v>8.78677948175569</v>
      </c>
      <c r="O28" s="21">
        <f t="shared" si="7"/>
        <v>1.5151071428571423</v>
      </c>
      <c r="P28" s="23">
        <f t="shared" si="8"/>
        <v>0.08949999999999994</v>
      </c>
      <c r="Q28" s="21">
        <f t="shared" si="9"/>
        <v>0.7428499999999999</v>
      </c>
      <c r="R28" s="24">
        <f>I28*2.5</f>
        <v>0.375</v>
      </c>
      <c r="S28" s="24">
        <f t="shared" si="10"/>
        <v>0.12375</v>
      </c>
      <c r="T28" s="24">
        <f>S28*0.8485</f>
        <v>0.10500187500000001</v>
      </c>
    </row>
    <row r="29" spans="1:20" ht="18.75">
      <c r="A29" s="5">
        <v>22</v>
      </c>
      <c r="B29" s="19" t="s">
        <v>18</v>
      </c>
      <c r="C29" s="20">
        <v>7.2</v>
      </c>
      <c r="D29" s="21">
        <f t="shared" si="0"/>
        <v>1.4407615018508733</v>
      </c>
      <c r="E29" s="22">
        <f t="shared" si="1"/>
        <v>11.529138022210478</v>
      </c>
      <c r="F29" s="21">
        <v>2.865</v>
      </c>
      <c r="G29" s="23">
        <f t="shared" si="2"/>
        <v>0.14325000000000004</v>
      </c>
      <c r="H29" s="21">
        <f t="shared" si="3"/>
        <v>1.1889750000000008</v>
      </c>
      <c r="I29" s="24">
        <v>0.2</v>
      </c>
      <c r="J29" s="24">
        <v>0.066</v>
      </c>
      <c r="K29" s="23">
        <f>J29*2.5758</f>
        <v>0.1700028</v>
      </c>
      <c r="L29" s="22">
        <f t="shared" si="4"/>
        <v>7.752088841882607</v>
      </c>
      <c r="M29" s="21">
        <f t="shared" si="5"/>
        <v>1.550417768376521</v>
      </c>
      <c r="N29" s="21">
        <f t="shared" si="6"/>
        <v>12.404865150713917</v>
      </c>
      <c r="O29" s="21">
        <f t="shared" si="7"/>
        <v>3.233357142857142</v>
      </c>
      <c r="P29" s="23">
        <f t="shared" si="8"/>
        <v>0.19099999999999986</v>
      </c>
      <c r="Q29" s="21">
        <f t="shared" si="9"/>
        <v>1.5852999999999997</v>
      </c>
      <c r="R29" s="24">
        <f>I29*2.5</f>
        <v>0.5</v>
      </c>
      <c r="S29" s="24">
        <f t="shared" si="10"/>
        <v>0.165</v>
      </c>
      <c r="T29" s="24">
        <f>S29*0.8485</f>
        <v>0.1400025</v>
      </c>
    </row>
    <row r="30" spans="1:20" ht="18.75">
      <c r="A30" s="5">
        <v>23</v>
      </c>
      <c r="B30" s="19" t="s">
        <v>11</v>
      </c>
      <c r="C30" s="20">
        <v>3.8</v>
      </c>
      <c r="D30" s="21">
        <f t="shared" si="0"/>
        <v>0.7604019037546275</v>
      </c>
      <c r="E30" s="22">
        <f t="shared" si="1"/>
        <v>6.0848228450555295</v>
      </c>
      <c r="F30" s="21">
        <v>2.791875</v>
      </c>
      <c r="G30" s="23">
        <f t="shared" si="2"/>
        <v>0.13959375000000004</v>
      </c>
      <c r="H30" s="21">
        <f t="shared" si="3"/>
        <v>1.1586281250000008</v>
      </c>
      <c r="I30" s="24">
        <v>0.3</v>
      </c>
      <c r="J30" s="24">
        <v>0.099</v>
      </c>
      <c r="K30" s="23">
        <f>J30*2.5758</f>
        <v>0.2550042</v>
      </c>
      <c r="L30" s="22">
        <f t="shared" si="4"/>
        <v>4.091380222104709</v>
      </c>
      <c r="M30" s="21">
        <f t="shared" si="5"/>
        <v>0.8182760444209416</v>
      </c>
      <c r="N30" s="21">
        <f t="shared" si="6"/>
        <v>6.547012162876789</v>
      </c>
      <c r="O30" s="21">
        <f t="shared" si="7"/>
        <v>3.150830357142856</v>
      </c>
      <c r="P30" s="23">
        <f t="shared" si="8"/>
        <v>0.18612499999999987</v>
      </c>
      <c r="Q30" s="21">
        <f t="shared" si="9"/>
        <v>1.5448374999999996</v>
      </c>
      <c r="R30" s="24">
        <f>I30*2.5</f>
        <v>0.75</v>
      </c>
      <c r="S30" s="24">
        <f t="shared" si="10"/>
        <v>0.2475</v>
      </c>
      <c r="T30" s="24">
        <f>S30*0.8485</f>
        <v>0.21000375000000002</v>
      </c>
    </row>
    <row r="31" spans="1:20" ht="18.75">
      <c r="A31" s="5">
        <v>24</v>
      </c>
      <c r="B31" s="19" t="s">
        <v>20</v>
      </c>
      <c r="C31" s="20">
        <v>3.1</v>
      </c>
      <c r="D31" s="21">
        <f t="shared" si="0"/>
        <v>0.6203278688524593</v>
      </c>
      <c r="E31" s="22">
        <f t="shared" si="1"/>
        <v>4.963934426229511</v>
      </c>
      <c r="F31" s="21">
        <v>0.339375</v>
      </c>
      <c r="G31" s="23">
        <f t="shared" si="2"/>
        <v>0.016968750000000005</v>
      </c>
      <c r="H31" s="21">
        <f t="shared" si="3"/>
        <v>0.14084062500000008</v>
      </c>
      <c r="I31" s="24"/>
      <c r="J31" s="24"/>
      <c r="K31" s="23"/>
      <c r="L31" s="22">
        <f t="shared" si="4"/>
        <v>3.3377049180327893</v>
      </c>
      <c r="M31" s="21">
        <f t="shared" si="5"/>
        <v>0.6675409836065577</v>
      </c>
      <c r="N31" s="21">
        <f t="shared" si="6"/>
        <v>5.340983606557381</v>
      </c>
      <c r="O31" s="21">
        <f t="shared" si="7"/>
        <v>0.3830089285714284</v>
      </c>
      <c r="P31" s="23">
        <f t="shared" si="8"/>
        <v>0.022624999999999982</v>
      </c>
      <c r="Q31" s="21">
        <f t="shared" si="9"/>
        <v>0.18778749999999994</v>
      </c>
      <c r="R31" s="24"/>
      <c r="S31" s="24"/>
      <c r="T31" s="24"/>
    </row>
    <row r="32" spans="1:20" ht="18.75">
      <c r="A32" s="5">
        <v>25</v>
      </c>
      <c r="B32" s="19" t="s">
        <v>31</v>
      </c>
      <c r="C32" s="20">
        <v>1.8</v>
      </c>
      <c r="D32" s="21">
        <f t="shared" si="0"/>
        <v>0.36019037546271826</v>
      </c>
      <c r="E32" s="22">
        <f t="shared" si="1"/>
        <v>2.882284505552619</v>
      </c>
      <c r="F32" s="21">
        <v>1.025625</v>
      </c>
      <c r="G32" s="23">
        <f t="shared" si="2"/>
        <v>0.05128125000000002</v>
      </c>
      <c r="H32" s="21">
        <f t="shared" si="3"/>
        <v>0.4256343750000003</v>
      </c>
      <c r="I32" s="24">
        <v>0.2</v>
      </c>
      <c r="J32" s="24">
        <v>0.066</v>
      </c>
      <c r="K32" s="23">
        <f>J32*2.5758</f>
        <v>0.1700028</v>
      </c>
      <c r="L32" s="22">
        <f t="shared" si="4"/>
        <v>1.938022210470652</v>
      </c>
      <c r="M32" s="21">
        <f t="shared" si="5"/>
        <v>0.3876044420941303</v>
      </c>
      <c r="N32" s="21">
        <f t="shared" si="6"/>
        <v>3.1012162876784792</v>
      </c>
      <c r="O32" s="21">
        <f t="shared" si="7"/>
        <v>1.1574910714285709</v>
      </c>
      <c r="P32" s="23">
        <f t="shared" si="8"/>
        <v>0.06837499999999995</v>
      </c>
      <c r="Q32" s="21">
        <f t="shared" si="9"/>
        <v>0.5675124999999999</v>
      </c>
      <c r="R32" s="24">
        <f>I32*2.5</f>
        <v>0.5</v>
      </c>
      <c r="S32" s="24">
        <f t="shared" si="10"/>
        <v>0.165</v>
      </c>
      <c r="T32" s="24">
        <f>S32*0.8485</f>
        <v>0.1400025</v>
      </c>
    </row>
    <row r="33" spans="1:20" ht="18.75">
      <c r="A33" s="5">
        <v>26</v>
      </c>
      <c r="B33" s="19" t="s">
        <v>33</v>
      </c>
      <c r="C33" s="20">
        <v>1.5</v>
      </c>
      <c r="D33" s="21">
        <f t="shared" si="0"/>
        <v>0.3001586462189319</v>
      </c>
      <c r="E33" s="22">
        <f t="shared" si="1"/>
        <v>2.401903754627183</v>
      </c>
      <c r="F33" s="21">
        <v>0.7875</v>
      </c>
      <c r="G33" s="23">
        <f t="shared" si="2"/>
        <v>0.039375000000000014</v>
      </c>
      <c r="H33" s="21">
        <f t="shared" si="3"/>
        <v>0.3268125000000002</v>
      </c>
      <c r="I33" s="24">
        <v>0.1</v>
      </c>
      <c r="J33" s="24">
        <v>0.033</v>
      </c>
      <c r="K33" s="23">
        <f>J33*2.5758</f>
        <v>0.0850014</v>
      </c>
      <c r="L33" s="22">
        <f t="shared" si="4"/>
        <v>1.6150185087255433</v>
      </c>
      <c r="M33" s="21">
        <f t="shared" si="5"/>
        <v>0.3230037017451086</v>
      </c>
      <c r="N33" s="21">
        <f t="shared" si="6"/>
        <v>2.584346906398733</v>
      </c>
      <c r="O33" s="21">
        <f t="shared" si="7"/>
        <v>0.8887499999999996</v>
      </c>
      <c r="P33" s="23">
        <f t="shared" si="8"/>
        <v>0.05249999999999996</v>
      </c>
      <c r="Q33" s="21">
        <f t="shared" si="9"/>
        <v>0.4357499999999999</v>
      </c>
      <c r="R33" s="24">
        <f>I33*2.5</f>
        <v>0.25</v>
      </c>
      <c r="S33" s="24">
        <f t="shared" si="10"/>
        <v>0.0825</v>
      </c>
      <c r="T33" s="24">
        <f>S33*0.8485</f>
        <v>0.07000125</v>
      </c>
    </row>
    <row r="34" spans="1:20" ht="18.75">
      <c r="A34" s="25">
        <v>27</v>
      </c>
      <c r="B34" s="26" t="s">
        <v>19</v>
      </c>
      <c r="C34" s="27">
        <v>2.2</v>
      </c>
      <c r="D34" s="28">
        <f t="shared" si="0"/>
        <v>0.44023268112110014</v>
      </c>
      <c r="E34" s="29">
        <f t="shared" si="1"/>
        <v>3.5227921734532015</v>
      </c>
      <c r="F34" s="28">
        <v>1.134375</v>
      </c>
      <c r="G34" s="30">
        <f t="shared" si="2"/>
        <v>0.05671875000000002</v>
      </c>
      <c r="H34" s="28">
        <f t="shared" si="3"/>
        <v>0.47076562500000024</v>
      </c>
      <c r="I34" s="31">
        <v>0.2</v>
      </c>
      <c r="J34" s="31">
        <v>0.066</v>
      </c>
      <c r="K34" s="30">
        <f>J34*2.5758</f>
        <v>0.1700028</v>
      </c>
      <c r="L34" s="29">
        <f t="shared" si="4"/>
        <v>2.368693812797464</v>
      </c>
      <c r="M34" s="28">
        <f t="shared" si="5"/>
        <v>0.47373876255949277</v>
      </c>
      <c r="N34" s="28">
        <f t="shared" si="6"/>
        <v>3.7903754627181425</v>
      </c>
      <c r="O34" s="28">
        <f t="shared" si="7"/>
        <v>1.2802232142857135</v>
      </c>
      <c r="P34" s="30">
        <f t="shared" si="8"/>
        <v>0.07562499999999994</v>
      </c>
      <c r="Q34" s="28">
        <f t="shared" si="9"/>
        <v>0.6276874999999998</v>
      </c>
      <c r="R34" s="31">
        <f>I34*2.5</f>
        <v>0.5</v>
      </c>
      <c r="S34" s="31">
        <f t="shared" si="10"/>
        <v>0.165</v>
      </c>
      <c r="T34" s="31">
        <f>S34*0.8485</f>
        <v>0.1400025</v>
      </c>
    </row>
  </sheetData>
  <mergeCells count="14">
    <mergeCell ref="C5:E5"/>
    <mergeCell ref="C4:K4"/>
    <mergeCell ref="F5:H5"/>
    <mergeCell ref="I5:K5"/>
    <mergeCell ref="A4:A6"/>
    <mergeCell ref="B4:B6"/>
    <mergeCell ref="A7:B7"/>
    <mergeCell ref="A1:D1"/>
    <mergeCell ref="A2:B2"/>
    <mergeCell ref="C2:T2"/>
    <mergeCell ref="L5:N5"/>
    <mergeCell ref="O5:Q5"/>
    <mergeCell ref="R5:T5"/>
    <mergeCell ref="L4:T4"/>
  </mergeCells>
  <printOptions/>
  <pageMargins left="0.14" right="0.25" top="0.23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7" sqref="G7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 8 - TT Cam Xuyen - Ha Tinh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</dc:creator>
  <cp:keywords/>
  <dc:description/>
  <cp:lastModifiedBy>User</cp:lastModifiedBy>
  <cp:lastPrinted>2012-04-08T03:25:30Z</cp:lastPrinted>
  <dcterms:created xsi:type="dcterms:W3CDTF">2012-03-07T01:53:09Z</dcterms:created>
  <dcterms:modified xsi:type="dcterms:W3CDTF">2012-06-12T07:50:46Z</dcterms:modified>
  <cp:category/>
  <cp:version/>
  <cp:contentType/>
  <cp:contentStatus/>
</cp:coreProperties>
</file>