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40" windowHeight="5895" activeTab="7"/>
  </bookViews>
  <sheets>
    <sheet name="lam nghiep 3" sheetId="1" r:id="rId1"/>
    <sheet name="cao su6" sheetId="2" r:id="rId2"/>
    <sheet name="che7" sheetId="3" r:id="rId3"/>
    <sheet name="lua chat luong (1)" sheetId="4" r:id="rId4"/>
    <sheet name="rau chat luong8" sheetId="5" r:id="rId5"/>
    <sheet name="lac tham canh 2" sheetId="6" r:id="rId6"/>
    <sheet name="tôm 5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<sst xmlns="http://schemas.openxmlformats.org/spreadsheetml/2006/main" count="234" uniqueCount="98">
  <si>
    <t>TT</t>
  </si>
  <si>
    <t>§¬n vÞ</t>
  </si>
  <si>
    <t>DT 
(ha)</t>
  </si>
  <si>
    <t>Sl (tÊn)</t>
  </si>
  <si>
    <t>¦íc tÝnh 
gi¸ trÞ SX
 theo gi¸ cè 
®Þnh n¨m 1994
 (tû ®ång)</t>
  </si>
  <si>
    <t>x· Kú B¾c</t>
  </si>
  <si>
    <t>x· Kú Xu©n</t>
  </si>
  <si>
    <t>x· Kú §ång</t>
  </si>
  <si>
    <t>x· Kú Giang</t>
  </si>
  <si>
    <t>x· Kú Th­</t>
  </si>
  <si>
    <t>x· Kú T©n</t>
  </si>
  <si>
    <t>x· Kú thä</t>
  </si>
  <si>
    <t>x· Kú Khang</t>
  </si>
  <si>
    <t>x· Kú Phó</t>
  </si>
  <si>
    <t>x· Kú Phong</t>
  </si>
  <si>
    <t>x· Kú TiÕn</t>
  </si>
  <si>
    <t>NS/2vô 
(t¹/ha)</t>
  </si>
  <si>
    <t>Tæng</t>
  </si>
  <si>
    <t>§Õn n¨m 2015</t>
  </si>
  <si>
    <t>§Õn n¨m 2020</t>
  </si>
  <si>
    <t>x· Kú V¨n</t>
  </si>
  <si>
    <t>Kú H¶i</t>
  </si>
  <si>
    <t>Kú Ch©u</t>
  </si>
  <si>
    <t>Kú S¬n</t>
  </si>
  <si>
    <t>Kú Trinh</t>
  </si>
  <si>
    <t>Kú Hoa</t>
  </si>
  <si>
    <t>ThÞ TrÊn</t>
  </si>
  <si>
    <t>NSbinh qu©n /2vô 
(t¹/ha)</t>
  </si>
  <si>
    <t>NS
(t¹/ha)</t>
  </si>
  <si>
    <t>x· Kú H­ng</t>
  </si>
  <si>
    <t>x· Kú Ninh</t>
  </si>
  <si>
    <t>x· Kú ThÞnh</t>
  </si>
  <si>
    <t>x· Kú L©m</t>
  </si>
  <si>
    <t>x· Kú Th­îng</t>
  </si>
  <si>
    <t>x· Kú L¹c</t>
  </si>
  <si>
    <t>x· Kú T©y</t>
  </si>
  <si>
    <t>x· Kú Hîp</t>
  </si>
  <si>
    <t>x· Kú Trung</t>
  </si>
  <si>
    <t>x· Kú S¬n</t>
  </si>
  <si>
    <t>NS 
(t¹/ha)</t>
  </si>
  <si>
    <t>Sl
 (tÊn)</t>
  </si>
  <si>
    <t>Sl 
(tÊn)</t>
  </si>
  <si>
    <t>x· Kú H¶i</t>
  </si>
  <si>
    <t>x· Kú Hoa</t>
  </si>
  <si>
    <t>DT  khai thac</t>
  </si>
  <si>
    <t>DT  khai th¸c (ha)</t>
  </si>
  <si>
    <t>DT  khai th¸c</t>
  </si>
  <si>
    <t>Kú ®ång</t>
  </si>
  <si>
    <t>Kú B¾c</t>
  </si>
  <si>
    <t>Kú Giang</t>
  </si>
  <si>
    <t>Kú Hµ</t>
  </si>
  <si>
    <t>Kú Hîp</t>
  </si>
  <si>
    <t>Kú H­ng</t>
  </si>
  <si>
    <t>Kú Khang</t>
  </si>
  <si>
    <t>Kú L©m</t>
  </si>
  <si>
    <t>Kú L¹c</t>
  </si>
  <si>
    <t>Kú V¨n</t>
  </si>
  <si>
    <t>Kú Liªn</t>
  </si>
  <si>
    <t>Kú Nam</t>
  </si>
  <si>
    <t>Kú Ninh</t>
  </si>
  <si>
    <t>Kú Phong</t>
  </si>
  <si>
    <t>Kú Phó</t>
  </si>
  <si>
    <t>Kú Ph­¬ng</t>
  </si>
  <si>
    <t>Kú T©n</t>
  </si>
  <si>
    <t>Kú T©y</t>
  </si>
  <si>
    <t>Kú Thä</t>
  </si>
  <si>
    <t>Kú Th­îng</t>
  </si>
  <si>
    <t>Kú ThÞnh</t>
  </si>
  <si>
    <t>Kú TiÕn</t>
  </si>
  <si>
    <t>Kú TRung</t>
  </si>
  <si>
    <t>Kú Xu©n</t>
  </si>
  <si>
    <t>Kú Long</t>
  </si>
  <si>
    <t>Céng</t>
  </si>
  <si>
    <t xml:space="preserve"> Phô lôc 05:      </t>
  </si>
  <si>
    <t>§Þnh h­íng ph¸t triÓn s¶n phÈm t«m nu«i tiªu chuÈn hµng hãa</t>
  </si>
  <si>
    <t>DT</t>
  </si>
  <si>
    <t>¦TGTSX
(tû ®ång)</t>
  </si>
  <si>
    <t>TC,TCCNC</t>
  </si>
  <si>
    <t>NS</t>
  </si>
  <si>
    <t>Sl</t>
  </si>
  <si>
    <t>QCCT,BTC</t>
  </si>
  <si>
    <t>Trong ®ã</t>
  </si>
  <si>
    <t>DT (ha)</t>
  </si>
  <si>
    <t>SL(tÊn)</t>
  </si>
  <si>
    <t>Kú Th­</t>
  </si>
  <si>
    <t>(KÌm theo QuyÕt ®Þnh sè                 Q§-UBND ngµy       th¸ng           n¨m 2012 cña UBND HuyÖn Kú Anh)</t>
  </si>
  <si>
    <r>
      <t xml:space="preserve">Phô lôc </t>
    </r>
    <r>
      <rPr>
        <b/>
        <sz val="12"/>
        <rFont val=".VnTimeH"/>
        <family val="2"/>
      </rPr>
      <t xml:space="preserve">02:                             </t>
    </r>
    <r>
      <rPr>
        <b/>
        <sz val="14"/>
        <rFont val=".VnTimeH"/>
        <family val="2"/>
      </rPr>
      <t>®Þnh h­íng ph¸t triÓn l¹c hµng hãa</t>
    </r>
  </si>
  <si>
    <t>(KÌm theo QuyÕt ®Þnh sè:            Q§-UBND ngµy         /      /2012 cña UBND huyÖn Kú Anh)</t>
  </si>
  <si>
    <r>
      <t xml:space="preserve">Phô lôc </t>
    </r>
    <r>
      <rPr>
        <b/>
        <sz val="12"/>
        <rFont val=".VnTimeH"/>
        <family val="2"/>
      </rPr>
      <t xml:space="preserve">08:     </t>
    </r>
    <r>
      <rPr>
        <b/>
        <sz val="14"/>
        <rFont val=".VnTimeH"/>
        <family val="2"/>
      </rPr>
      <t>®Þnh h­íng ph¸t triÓn rau, cñ, qu¶ chÊt l­îng caO</t>
    </r>
  </si>
  <si>
    <r>
      <t xml:space="preserve">Phô lôc </t>
    </r>
    <r>
      <rPr>
        <b/>
        <sz val="11"/>
        <rFont val=".VnTimeH"/>
        <family val="2"/>
      </rPr>
      <t>07:              ®Þnh h­íng ph¸t triÓn S¶N PHÈM CHÌ</t>
    </r>
  </si>
  <si>
    <r>
      <t xml:space="preserve">Phô lôc </t>
    </r>
    <r>
      <rPr>
        <b/>
        <sz val="11"/>
        <rFont val=".VnTimeH"/>
        <family val="2"/>
      </rPr>
      <t>03:              ®Þnh h­íng ph¸t triÓn RõNG TRåNG NGUY£N LIÖU</t>
    </r>
  </si>
  <si>
    <t>(KÌm theo QuyÕt ®Þnh sè:           Q§-UBND ngµy         /        /2012 cña UBND huyÖn Kú Anh)</t>
  </si>
  <si>
    <r>
      <t xml:space="preserve">Phô lôc </t>
    </r>
    <r>
      <rPr>
        <b/>
        <sz val="12"/>
        <rFont val=".VnTimeH"/>
        <family val="2"/>
      </rPr>
      <t>01:              ®Þnh h­íng ph¸t triÓn LóA HµNG HãA chÊt l­îng caO</t>
    </r>
  </si>
  <si>
    <r>
      <t xml:space="preserve">Phô lôc 06:     </t>
    </r>
    <r>
      <rPr>
        <b/>
        <sz val="11"/>
        <rFont val=".VnTimeH"/>
        <family val="2"/>
      </rPr>
      <t xml:space="preserve"> §Þnh h­íng ph¸t triÓn s¶n phÈm cao su</t>
    </r>
  </si>
  <si>
    <t>X· Kú Trinh</t>
  </si>
  <si>
    <t>X· Kú ThÞnh</t>
  </si>
  <si>
    <t>x· Kú Ch©u</t>
  </si>
  <si>
    <t>X· Kú Th­îng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</si>
</sst>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</numFmts>
  <fonts count="16">
    <font>
      <sz val="12"/>
      <name val=".VnTime"/>
      <family val="0"/>
    </font>
    <font>
      <sz val="8"/>
      <name val=".VnTime"/>
      <family val="0"/>
    </font>
    <font>
      <b/>
      <sz val="12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1"/>
      <name val=".VnTimeH"/>
      <family val="2"/>
    </font>
    <font>
      <b/>
      <sz val="13"/>
      <name val=".VnTime"/>
      <family val="2"/>
    </font>
    <font>
      <b/>
      <sz val="11"/>
      <name val=".VnTime"/>
      <family val="2"/>
    </font>
    <font>
      <b/>
      <sz val="13"/>
      <name val=".VnTimeH"/>
      <family val="2"/>
    </font>
    <font>
      <b/>
      <i/>
      <sz val="12"/>
      <name val=".VnTime"/>
      <family val="2"/>
    </font>
    <font>
      <i/>
      <sz val="11"/>
      <name val=".VnTime"/>
      <family val="2"/>
    </font>
    <font>
      <b/>
      <sz val="10"/>
      <name val=".VnTime"/>
      <family val="2"/>
    </font>
    <font>
      <i/>
      <sz val="12"/>
      <name val=".VnTime"/>
      <family val="2"/>
    </font>
    <font>
      <b/>
      <sz val="14"/>
      <name val=".VnTimeH"/>
      <family val="2"/>
    </font>
    <font>
      <i/>
      <sz val="13"/>
      <name val=".VnTimeH"/>
      <family val="2"/>
    </font>
    <font>
      <i/>
      <sz val="13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1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323850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H34" sqref="H34"/>
    </sheetView>
  </sheetViews>
  <sheetFormatPr defaultColWidth="8.796875" defaultRowHeight="15"/>
  <cols>
    <col min="1" max="1" width="3.5" style="1" customWidth="1"/>
    <col min="2" max="2" width="10.8984375" style="0" customWidth="1"/>
    <col min="3" max="4" width="6.3984375" style="0" customWidth="1"/>
    <col min="5" max="5" width="6" style="0" customWidth="1"/>
    <col min="6" max="6" width="7.5" style="0" customWidth="1"/>
    <col min="7" max="7" width="10.8984375" style="0" customWidth="1"/>
    <col min="8" max="8" width="6.3984375" style="0" customWidth="1"/>
    <col min="9" max="9" width="7" style="0" customWidth="1"/>
    <col min="10" max="10" width="5.59765625" style="0" customWidth="1"/>
    <col min="11" max="11" width="8.8984375" style="0" customWidth="1"/>
    <col min="12" max="12" width="11.19921875" style="1" customWidth="1"/>
  </cols>
  <sheetData>
    <row r="1" spans="1:11" ht="25.5" customHeight="1">
      <c r="A1" s="33"/>
      <c r="B1" s="52" t="s">
        <v>90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ht="15.75" customHeight="1">
      <c r="A2" s="13"/>
      <c r="B2" s="37" t="s">
        <v>87</v>
      </c>
      <c r="C2" s="37"/>
      <c r="D2" s="37"/>
      <c r="E2" s="37"/>
      <c r="F2" s="37"/>
      <c r="G2" s="37"/>
      <c r="H2" s="37"/>
      <c r="I2" s="37"/>
      <c r="J2" s="37"/>
      <c r="K2" s="37"/>
      <c r="L2" s="13"/>
      <c r="M2" s="13"/>
      <c r="N2" s="13"/>
    </row>
    <row r="3" spans="11:13" ht="18" customHeight="1">
      <c r="K3" s="12"/>
      <c r="L3" s="12"/>
      <c r="M3" s="12"/>
    </row>
    <row r="4" spans="1:12" ht="18.75" customHeight="1">
      <c r="A4" s="59" t="s">
        <v>0</v>
      </c>
      <c r="B4" s="57" t="s">
        <v>1</v>
      </c>
      <c r="C4" s="54" t="s">
        <v>18</v>
      </c>
      <c r="D4" s="55"/>
      <c r="E4" s="55"/>
      <c r="F4" s="55"/>
      <c r="G4" s="56"/>
      <c r="H4" s="54" t="s">
        <v>19</v>
      </c>
      <c r="I4" s="55"/>
      <c r="J4" s="55"/>
      <c r="K4" s="55"/>
      <c r="L4" s="56"/>
    </row>
    <row r="5" spans="1:12" ht="63" customHeight="1">
      <c r="A5" s="60"/>
      <c r="B5" s="58"/>
      <c r="C5" s="14" t="s">
        <v>2</v>
      </c>
      <c r="D5" s="14" t="s">
        <v>46</v>
      </c>
      <c r="E5" s="14" t="s">
        <v>39</v>
      </c>
      <c r="F5" s="14" t="s">
        <v>40</v>
      </c>
      <c r="G5" s="15" t="s">
        <v>4</v>
      </c>
      <c r="H5" s="14" t="s">
        <v>2</v>
      </c>
      <c r="I5" s="14" t="s">
        <v>45</v>
      </c>
      <c r="J5" s="14" t="s">
        <v>28</v>
      </c>
      <c r="K5" s="14" t="s">
        <v>41</v>
      </c>
      <c r="L5" s="15" t="s">
        <v>4</v>
      </c>
    </row>
    <row r="6" spans="1:12" ht="20.25" customHeight="1">
      <c r="A6" s="4">
        <v>1</v>
      </c>
      <c r="B6" s="2" t="s">
        <v>47</v>
      </c>
      <c r="C6" s="2">
        <v>148</v>
      </c>
      <c r="D6" s="29">
        <f>C6*20%</f>
        <v>29.6</v>
      </c>
      <c r="E6" s="2">
        <v>800</v>
      </c>
      <c r="F6" s="2">
        <f>D6*E6/10</f>
        <v>2368</v>
      </c>
      <c r="G6" s="38">
        <f>F6*0.0006</f>
        <v>1.4207999999999998</v>
      </c>
      <c r="H6" s="4">
        <v>148</v>
      </c>
      <c r="I6" s="29">
        <f>H6*0.2</f>
        <v>29.6</v>
      </c>
      <c r="J6" s="2">
        <v>800</v>
      </c>
      <c r="K6" s="2">
        <f>I6*J6/10</f>
        <v>2368</v>
      </c>
      <c r="L6" s="38">
        <f>K6*0.0006</f>
        <v>1.4207999999999998</v>
      </c>
    </row>
    <row r="7" spans="1:12" ht="20.25" customHeight="1">
      <c r="A7" s="4">
        <v>3</v>
      </c>
      <c r="B7" s="2" t="s">
        <v>48</v>
      </c>
      <c r="C7" s="2">
        <v>627</v>
      </c>
      <c r="D7" s="29">
        <f aca="true" t="shared" si="0" ref="D7:D34">C7*20%</f>
        <v>125.4</v>
      </c>
      <c r="E7" s="2">
        <v>800</v>
      </c>
      <c r="F7" s="2">
        <f aca="true" t="shared" si="1" ref="F7:F33">D7*E7/10</f>
        <v>10032</v>
      </c>
      <c r="G7" s="38">
        <f aca="true" t="shared" si="2" ref="G7:G33">F7*0.0006</f>
        <v>6.0192</v>
      </c>
      <c r="H7" s="4">
        <v>419</v>
      </c>
      <c r="I7" s="29">
        <f aca="true" t="shared" si="3" ref="I7:I34">H7*0.2</f>
        <v>83.80000000000001</v>
      </c>
      <c r="J7" s="2">
        <v>800</v>
      </c>
      <c r="K7" s="2">
        <f aca="true" t="shared" si="4" ref="K7:K34">I7*J7/10</f>
        <v>6704.000000000002</v>
      </c>
      <c r="L7" s="38">
        <f aca="true" t="shared" si="5" ref="L7:L34">K7*0.0006</f>
        <v>4.022400000000001</v>
      </c>
    </row>
    <row r="8" spans="1:12" ht="20.25" customHeight="1">
      <c r="A8" s="4">
        <v>4</v>
      </c>
      <c r="B8" s="2" t="s">
        <v>49</v>
      </c>
      <c r="C8" s="2">
        <v>166</v>
      </c>
      <c r="D8" s="29">
        <f t="shared" si="0"/>
        <v>33.2</v>
      </c>
      <c r="E8" s="2">
        <v>800</v>
      </c>
      <c r="F8" s="2">
        <f t="shared" si="1"/>
        <v>2656.0000000000005</v>
      </c>
      <c r="G8" s="38">
        <f t="shared" si="2"/>
        <v>1.5936000000000001</v>
      </c>
      <c r="H8" s="4">
        <v>170</v>
      </c>
      <c r="I8" s="29">
        <f t="shared" si="3"/>
        <v>34</v>
      </c>
      <c r="J8" s="2">
        <v>800</v>
      </c>
      <c r="K8" s="2">
        <f t="shared" si="4"/>
        <v>2720</v>
      </c>
      <c r="L8" s="38">
        <f t="shared" si="5"/>
        <v>1.632</v>
      </c>
    </row>
    <row r="9" spans="1:12" ht="20.25" customHeight="1">
      <c r="A9" s="4">
        <v>5</v>
      </c>
      <c r="B9" s="2" t="s">
        <v>50</v>
      </c>
      <c r="C9" s="2">
        <v>119</v>
      </c>
      <c r="D9" s="29">
        <f t="shared" si="0"/>
        <v>23.8</v>
      </c>
      <c r="E9" s="2">
        <v>800</v>
      </c>
      <c r="F9" s="2">
        <f t="shared" si="1"/>
        <v>1904</v>
      </c>
      <c r="G9" s="38">
        <f t="shared" si="2"/>
        <v>1.1423999999999999</v>
      </c>
      <c r="H9" s="4">
        <v>50</v>
      </c>
      <c r="I9" s="29"/>
      <c r="J9" s="2"/>
      <c r="K9" s="2"/>
      <c r="L9" s="38"/>
    </row>
    <row r="10" spans="1:12" ht="20.25" customHeight="1">
      <c r="A10" s="4">
        <v>6</v>
      </c>
      <c r="B10" s="2" t="s">
        <v>25</v>
      </c>
      <c r="C10" s="2">
        <v>309</v>
      </c>
      <c r="D10" s="29">
        <f t="shared" si="0"/>
        <v>61.800000000000004</v>
      </c>
      <c r="E10" s="2">
        <v>800</v>
      </c>
      <c r="F10" s="2">
        <f t="shared" si="1"/>
        <v>4944</v>
      </c>
      <c r="G10" s="38">
        <f t="shared" si="2"/>
        <v>2.9663999999999997</v>
      </c>
      <c r="H10" s="4">
        <v>375</v>
      </c>
      <c r="I10" s="29">
        <f t="shared" si="3"/>
        <v>75</v>
      </c>
      <c r="J10" s="2">
        <v>800</v>
      </c>
      <c r="K10" s="2">
        <f t="shared" si="4"/>
        <v>6000</v>
      </c>
      <c r="L10" s="38">
        <f t="shared" si="5"/>
        <v>3.5999999999999996</v>
      </c>
    </row>
    <row r="11" spans="1:12" s="21" customFormat="1" ht="20.25" customHeight="1">
      <c r="A11" s="4">
        <v>7</v>
      </c>
      <c r="B11" s="23" t="s">
        <v>51</v>
      </c>
      <c r="C11" s="26">
        <v>654</v>
      </c>
      <c r="D11" s="29">
        <f t="shared" si="0"/>
        <v>130.8</v>
      </c>
      <c r="E11" s="2">
        <v>800</v>
      </c>
      <c r="F11" s="2">
        <f t="shared" si="1"/>
        <v>10464.000000000002</v>
      </c>
      <c r="G11" s="38">
        <f t="shared" si="2"/>
        <v>6.2784</v>
      </c>
      <c r="H11" s="26">
        <v>885</v>
      </c>
      <c r="I11" s="29">
        <f t="shared" si="3"/>
        <v>177</v>
      </c>
      <c r="J11" s="2">
        <v>800</v>
      </c>
      <c r="K11" s="2">
        <f t="shared" si="4"/>
        <v>14160</v>
      </c>
      <c r="L11" s="38">
        <f t="shared" si="5"/>
        <v>8.495999999999999</v>
      </c>
    </row>
    <row r="12" spans="1:12" s="27" customFormat="1" ht="21" customHeight="1">
      <c r="A12" s="4">
        <v>8</v>
      </c>
      <c r="B12" s="28" t="s">
        <v>52</v>
      </c>
      <c r="C12" s="24">
        <v>391</v>
      </c>
      <c r="D12" s="29">
        <f t="shared" si="0"/>
        <v>78.2</v>
      </c>
      <c r="E12" s="2">
        <v>800</v>
      </c>
      <c r="F12" s="2">
        <f t="shared" si="1"/>
        <v>6256</v>
      </c>
      <c r="G12" s="38">
        <f t="shared" si="2"/>
        <v>3.7535999999999996</v>
      </c>
      <c r="H12" s="25">
        <v>442</v>
      </c>
      <c r="I12" s="29">
        <f t="shared" si="3"/>
        <v>88.4</v>
      </c>
      <c r="J12" s="2">
        <v>800</v>
      </c>
      <c r="K12" s="2">
        <f t="shared" si="4"/>
        <v>7072</v>
      </c>
      <c r="L12" s="38">
        <f t="shared" si="5"/>
        <v>4.2432</v>
      </c>
    </row>
    <row r="13" spans="1:12" ht="15">
      <c r="A13" s="4">
        <v>9</v>
      </c>
      <c r="B13" s="22" t="s">
        <v>53</v>
      </c>
      <c r="C13" s="51">
        <v>399</v>
      </c>
      <c r="D13" s="29">
        <f t="shared" si="0"/>
        <v>79.80000000000001</v>
      </c>
      <c r="E13" s="2">
        <v>800</v>
      </c>
      <c r="F13" s="2">
        <f t="shared" si="1"/>
        <v>6384.000000000001</v>
      </c>
      <c r="G13" s="38">
        <f t="shared" si="2"/>
        <v>3.8304</v>
      </c>
      <c r="H13" s="2">
        <v>365</v>
      </c>
      <c r="I13" s="29">
        <f t="shared" si="3"/>
        <v>73</v>
      </c>
      <c r="J13" s="2">
        <v>800</v>
      </c>
      <c r="K13" s="2">
        <f t="shared" si="4"/>
        <v>5840</v>
      </c>
      <c r="L13" s="38">
        <f t="shared" si="5"/>
        <v>3.5039999999999996</v>
      </c>
    </row>
    <row r="14" spans="1:12" ht="15">
      <c r="A14" s="4">
        <v>10</v>
      </c>
      <c r="B14" s="22" t="s">
        <v>54</v>
      </c>
      <c r="C14" s="51">
        <v>899</v>
      </c>
      <c r="D14" s="29">
        <f t="shared" si="0"/>
        <v>179.8</v>
      </c>
      <c r="E14" s="2">
        <v>800</v>
      </c>
      <c r="F14" s="2">
        <f t="shared" si="1"/>
        <v>14384</v>
      </c>
      <c r="G14" s="38">
        <f t="shared" si="2"/>
        <v>8.6304</v>
      </c>
      <c r="H14" s="2">
        <v>439</v>
      </c>
      <c r="I14" s="29">
        <f t="shared" si="3"/>
        <v>87.80000000000001</v>
      </c>
      <c r="J14" s="2">
        <v>800</v>
      </c>
      <c r="K14" s="2">
        <f t="shared" si="4"/>
        <v>7024.000000000002</v>
      </c>
      <c r="L14" s="38">
        <f t="shared" si="5"/>
        <v>4.2144</v>
      </c>
    </row>
    <row r="15" spans="1:12" ht="15">
      <c r="A15" s="4">
        <v>11</v>
      </c>
      <c r="B15" s="22" t="s">
        <v>55</v>
      </c>
      <c r="C15" s="2">
        <v>1647</v>
      </c>
      <c r="D15" s="29">
        <f t="shared" si="0"/>
        <v>329.40000000000003</v>
      </c>
      <c r="E15" s="2">
        <v>800</v>
      </c>
      <c r="F15" s="2">
        <f t="shared" si="1"/>
        <v>26352</v>
      </c>
      <c r="G15" s="38">
        <f t="shared" si="2"/>
        <v>15.8112</v>
      </c>
      <c r="H15" s="2">
        <v>1670</v>
      </c>
      <c r="I15" s="29">
        <f t="shared" si="3"/>
        <v>334</v>
      </c>
      <c r="J15" s="2">
        <v>800</v>
      </c>
      <c r="K15" s="2">
        <f t="shared" si="4"/>
        <v>26720</v>
      </c>
      <c r="L15" s="38">
        <f t="shared" si="5"/>
        <v>16.032</v>
      </c>
    </row>
    <row r="16" spans="1:12" ht="15">
      <c r="A16" s="4">
        <v>12</v>
      </c>
      <c r="B16" s="22" t="s">
        <v>71</v>
      </c>
      <c r="C16" s="2">
        <v>256</v>
      </c>
      <c r="D16" s="29">
        <f t="shared" si="0"/>
        <v>51.2</v>
      </c>
      <c r="E16" s="2">
        <v>800</v>
      </c>
      <c r="F16" s="2">
        <f t="shared" si="1"/>
        <v>4096</v>
      </c>
      <c r="G16" s="38">
        <f t="shared" si="2"/>
        <v>2.4576</v>
      </c>
      <c r="H16" s="2">
        <v>56</v>
      </c>
      <c r="I16" s="29">
        <f t="shared" si="3"/>
        <v>11.200000000000001</v>
      </c>
      <c r="J16" s="2">
        <v>800</v>
      </c>
      <c r="K16" s="2">
        <f t="shared" si="4"/>
        <v>896</v>
      </c>
      <c r="L16" s="38">
        <f t="shared" si="5"/>
        <v>0.5376</v>
      </c>
    </row>
    <row r="17" spans="1:12" ht="15">
      <c r="A17" s="4">
        <v>13</v>
      </c>
      <c r="B17" s="22" t="s">
        <v>57</v>
      </c>
      <c r="C17" s="2">
        <v>75</v>
      </c>
      <c r="D17" s="29">
        <f t="shared" si="0"/>
        <v>15</v>
      </c>
      <c r="E17" s="2">
        <v>800</v>
      </c>
      <c r="F17" s="2">
        <f t="shared" si="1"/>
        <v>1200</v>
      </c>
      <c r="G17" s="38">
        <f t="shared" si="2"/>
        <v>0.72</v>
      </c>
      <c r="H17" s="2">
        <v>42</v>
      </c>
      <c r="I17" s="29">
        <f t="shared" si="3"/>
        <v>8.4</v>
      </c>
      <c r="J17" s="2">
        <v>800</v>
      </c>
      <c r="K17" s="2">
        <f t="shared" si="4"/>
        <v>672</v>
      </c>
      <c r="L17" s="38">
        <f t="shared" si="5"/>
        <v>0.40319999999999995</v>
      </c>
    </row>
    <row r="18" spans="1:12" ht="15">
      <c r="A18" s="4">
        <v>14</v>
      </c>
      <c r="B18" s="22" t="s">
        <v>58</v>
      </c>
      <c r="C18" s="2">
        <v>52</v>
      </c>
      <c r="D18" s="29">
        <f t="shared" si="0"/>
        <v>10.4</v>
      </c>
      <c r="E18" s="2">
        <v>800</v>
      </c>
      <c r="F18" s="2">
        <f t="shared" si="1"/>
        <v>832</v>
      </c>
      <c r="G18" s="38">
        <f t="shared" si="2"/>
        <v>0.4992</v>
      </c>
      <c r="H18" s="2">
        <v>96</v>
      </c>
      <c r="I18" s="29">
        <f t="shared" si="3"/>
        <v>19.200000000000003</v>
      </c>
      <c r="J18" s="2"/>
      <c r="K18" s="2"/>
      <c r="L18" s="38"/>
    </row>
    <row r="19" spans="1:12" ht="15">
      <c r="A19" s="4">
        <v>15</v>
      </c>
      <c r="B19" s="22" t="s">
        <v>59</v>
      </c>
      <c r="C19" s="2">
        <v>67</v>
      </c>
      <c r="D19" s="29">
        <f t="shared" si="0"/>
        <v>13.4</v>
      </c>
      <c r="E19" s="2">
        <v>800</v>
      </c>
      <c r="F19" s="2">
        <f t="shared" si="1"/>
        <v>1072</v>
      </c>
      <c r="G19" s="38">
        <f t="shared" si="2"/>
        <v>0.6432</v>
      </c>
      <c r="H19" s="2">
        <v>80</v>
      </c>
      <c r="I19" s="29">
        <f t="shared" si="3"/>
        <v>16</v>
      </c>
      <c r="J19" s="2"/>
      <c r="K19" s="2"/>
      <c r="L19" s="38"/>
    </row>
    <row r="20" spans="1:12" ht="15">
      <c r="A20" s="4">
        <v>16</v>
      </c>
      <c r="B20" s="22" t="s">
        <v>60</v>
      </c>
      <c r="C20" s="2">
        <v>362</v>
      </c>
      <c r="D20" s="29">
        <f t="shared" si="0"/>
        <v>72.4</v>
      </c>
      <c r="E20" s="2">
        <v>800</v>
      </c>
      <c r="F20" s="2">
        <f t="shared" si="1"/>
        <v>5792.000000000001</v>
      </c>
      <c r="G20" s="38">
        <f t="shared" si="2"/>
        <v>3.4752</v>
      </c>
      <c r="H20" s="2">
        <v>195</v>
      </c>
      <c r="I20" s="29">
        <f t="shared" si="3"/>
        <v>39</v>
      </c>
      <c r="J20" s="2">
        <v>800</v>
      </c>
      <c r="K20" s="2">
        <f t="shared" si="4"/>
        <v>3120</v>
      </c>
      <c r="L20" s="38">
        <f t="shared" si="5"/>
        <v>1.8719999999999999</v>
      </c>
    </row>
    <row r="21" spans="1:12" ht="15">
      <c r="A21" s="4">
        <v>17</v>
      </c>
      <c r="B21" s="22" t="s">
        <v>61</v>
      </c>
      <c r="C21" s="2">
        <v>21</v>
      </c>
      <c r="D21" s="29">
        <f t="shared" si="0"/>
        <v>4.2</v>
      </c>
      <c r="E21" s="2">
        <v>800</v>
      </c>
      <c r="F21" s="2">
        <f t="shared" si="1"/>
        <v>336</v>
      </c>
      <c r="G21" s="38">
        <f t="shared" si="2"/>
        <v>0.20159999999999997</v>
      </c>
      <c r="H21" s="2">
        <v>44</v>
      </c>
      <c r="I21" s="29">
        <f t="shared" si="3"/>
        <v>8.8</v>
      </c>
      <c r="J21" s="2">
        <v>800</v>
      </c>
      <c r="K21" s="2">
        <f t="shared" si="4"/>
        <v>704.0000000000001</v>
      </c>
      <c r="L21" s="38">
        <f t="shared" si="5"/>
        <v>0.42240000000000005</v>
      </c>
    </row>
    <row r="22" spans="1:12" ht="15">
      <c r="A22" s="4">
        <v>18</v>
      </c>
      <c r="B22" s="22" t="s">
        <v>62</v>
      </c>
      <c r="C22" s="2">
        <v>241</v>
      </c>
      <c r="D22" s="29">
        <f t="shared" si="0"/>
        <v>48.2</v>
      </c>
      <c r="E22" s="2">
        <v>800</v>
      </c>
      <c r="F22" s="2">
        <f t="shared" si="1"/>
        <v>3856</v>
      </c>
      <c r="G22" s="38">
        <f t="shared" si="2"/>
        <v>2.3135999999999997</v>
      </c>
      <c r="H22" s="2">
        <v>200</v>
      </c>
      <c r="I22" s="29">
        <f t="shared" si="3"/>
        <v>40</v>
      </c>
      <c r="J22" s="2">
        <v>800</v>
      </c>
      <c r="K22" s="2">
        <f t="shared" si="4"/>
        <v>3200</v>
      </c>
      <c r="L22" s="38">
        <f t="shared" si="5"/>
        <v>1.92</v>
      </c>
    </row>
    <row r="23" spans="1:12" ht="15">
      <c r="A23" s="4">
        <v>19</v>
      </c>
      <c r="B23" s="22" t="s">
        <v>23</v>
      </c>
      <c r="C23" s="2">
        <v>519</v>
      </c>
      <c r="D23" s="29">
        <f t="shared" si="0"/>
        <v>103.80000000000001</v>
      </c>
      <c r="E23" s="2">
        <v>800</v>
      </c>
      <c r="F23" s="2">
        <f t="shared" si="1"/>
        <v>8304.000000000002</v>
      </c>
      <c r="G23" s="38">
        <f t="shared" si="2"/>
        <v>4.982400000000001</v>
      </c>
      <c r="H23" s="2">
        <v>998</v>
      </c>
      <c r="I23" s="29">
        <f t="shared" si="3"/>
        <v>199.60000000000002</v>
      </c>
      <c r="J23" s="2">
        <v>800</v>
      </c>
      <c r="K23" s="2">
        <f t="shared" si="4"/>
        <v>15968.000000000004</v>
      </c>
      <c r="L23" s="38">
        <f t="shared" si="5"/>
        <v>9.580800000000002</v>
      </c>
    </row>
    <row r="24" spans="1:12" ht="15">
      <c r="A24" s="4">
        <v>20</v>
      </c>
      <c r="B24" s="22" t="s">
        <v>63</v>
      </c>
      <c r="C24" s="2">
        <v>854</v>
      </c>
      <c r="D24" s="29">
        <f t="shared" si="0"/>
        <v>170.8</v>
      </c>
      <c r="E24" s="2">
        <v>800</v>
      </c>
      <c r="F24" s="2">
        <f t="shared" si="1"/>
        <v>13664</v>
      </c>
      <c r="G24" s="38">
        <f t="shared" si="2"/>
        <v>8.1984</v>
      </c>
      <c r="H24" s="2">
        <v>764</v>
      </c>
      <c r="I24" s="29">
        <f t="shared" si="3"/>
        <v>152.8</v>
      </c>
      <c r="J24" s="2">
        <v>800</v>
      </c>
      <c r="K24" s="2">
        <f t="shared" si="4"/>
        <v>12224.000000000002</v>
      </c>
      <c r="L24" s="38">
        <f t="shared" si="5"/>
        <v>7.3344000000000005</v>
      </c>
    </row>
    <row r="25" spans="1:12" ht="15">
      <c r="A25" s="4">
        <v>21</v>
      </c>
      <c r="B25" s="22" t="s">
        <v>64</v>
      </c>
      <c r="C25" s="2">
        <v>1448</v>
      </c>
      <c r="D25" s="29">
        <f t="shared" si="0"/>
        <v>289.6</v>
      </c>
      <c r="E25" s="2">
        <v>800</v>
      </c>
      <c r="F25" s="2">
        <f t="shared" si="1"/>
        <v>23168.000000000004</v>
      </c>
      <c r="G25" s="38">
        <f t="shared" si="2"/>
        <v>13.9008</v>
      </c>
      <c r="H25" s="2">
        <v>1560</v>
      </c>
      <c r="I25" s="29">
        <f t="shared" si="3"/>
        <v>312</v>
      </c>
      <c r="J25" s="2">
        <v>800</v>
      </c>
      <c r="K25" s="2">
        <f t="shared" si="4"/>
        <v>24960</v>
      </c>
      <c r="L25" s="38">
        <f t="shared" si="5"/>
        <v>14.975999999999999</v>
      </c>
    </row>
    <row r="26" spans="1:12" ht="15">
      <c r="A26" s="4">
        <v>22</v>
      </c>
      <c r="B26" s="22" t="s">
        <v>65</v>
      </c>
      <c r="C26" s="2">
        <v>171</v>
      </c>
      <c r="D26" s="29">
        <f t="shared" si="0"/>
        <v>34.2</v>
      </c>
      <c r="E26" s="2">
        <v>800</v>
      </c>
      <c r="F26" s="2">
        <f t="shared" si="1"/>
        <v>2736.0000000000005</v>
      </c>
      <c r="G26" s="38">
        <f t="shared" si="2"/>
        <v>1.6416000000000002</v>
      </c>
      <c r="H26" s="2">
        <v>46</v>
      </c>
      <c r="I26" s="29">
        <f t="shared" si="3"/>
        <v>9.200000000000001</v>
      </c>
      <c r="J26" s="2">
        <v>800</v>
      </c>
      <c r="K26" s="2">
        <f t="shared" si="4"/>
        <v>736.0000000000001</v>
      </c>
      <c r="L26" s="38">
        <f t="shared" si="5"/>
        <v>0.44160000000000005</v>
      </c>
    </row>
    <row r="27" spans="1:12" ht="15">
      <c r="A27" s="4">
        <v>23</v>
      </c>
      <c r="B27" s="22" t="s">
        <v>66</v>
      </c>
      <c r="C27" s="2">
        <v>752</v>
      </c>
      <c r="D27" s="29">
        <f t="shared" si="0"/>
        <v>150.4</v>
      </c>
      <c r="E27" s="2">
        <v>800</v>
      </c>
      <c r="F27" s="2">
        <f t="shared" si="1"/>
        <v>12032</v>
      </c>
      <c r="G27" s="38">
        <f t="shared" si="2"/>
        <v>7.219199999999999</v>
      </c>
      <c r="H27" s="2">
        <v>936</v>
      </c>
      <c r="I27" s="29">
        <f t="shared" si="3"/>
        <v>187.20000000000002</v>
      </c>
      <c r="J27" s="2">
        <v>800</v>
      </c>
      <c r="K27" s="2">
        <f t="shared" si="4"/>
        <v>14976</v>
      </c>
      <c r="L27" s="38">
        <f t="shared" si="5"/>
        <v>8.9856</v>
      </c>
    </row>
    <row r="28" spans="1:12" ht="15">
      <c r="A28" s="4">
        <v>24</v>
      </c>
      <c r="B28" s="22" t="s">
        <v>67</v>
      </c>
      <c r="C28" s="2">
        <v>110</v>
      </c>
      <c r="D28" s="29">
        <f t="shared" si="0"/>
        <v>22</v>
      </c>
      <c r="E28" s="2">
        <v>800</v>
      </c>
      <c r="F28" s="2">
        <f t="shared" si="1"/>
        <v>1760</v>
      </c>
      <c r="G28" s="38">
        <f t="shared" si="2"/>
        <v>1.0559999999999998</v>
      </c>
      <c r="H28" s="2">
        <v>154</v>
      </c>
      <c r="I28" s="29">
        <f t="shared" si="3"/>
        <v>30.8</v>
      </c>
      <c r="J28" s="2"/>
      <c r="K28" s="2"/>
      <c r="L28" s="38"/>
    </row>
    <row r="29" spans="1:12" ht="15">
      <c r="A29" s="4">
        <v>25</v>
      </c>
      <c r="B29" s="22" t="s">
        <v>68</v>
      </c>
      <c r="C29" s="2">
        <v>172</v>
      </c>
      <c r="D29" s="29">
        <f t="shared" si="0"/>
        <v>34.4</v>
      </c>
      <c r="E29" s="2">
        <v>800</v>
      </c>
      <c r="F29" s="2">
        <f t="shared" si="1"/>
        <v>2752</v>
      </c>
      <c r="G29" s="38">
        <f t="shared" si="2"/>
        <v>1.6511999999999998</v>
      </c>
      <c r="H29" s="2">
        <v>175</v>
      </c>
      <c r="I29" s="29">
        <f t="shared" si="3"/>
        <v>35</v>
      </c>
      <c r="J29" s="2">
        <v>800</v>
      </c>
      <c r="K29" s="2">
        <f t="shared" si="4"/>
        <v>2800</v>
      </c>
      <c r="L29" s="38">
        <f t="shared" si="5"/>
        <v>1.68</v>
      </c>
    </row>
    <row r="30" spans="1:12" ht="15">
      <c r="A30" s="4">
        <v>26</v>
      </c>
      <c r="B30" s="22" t="s">
        <v>24</v>
      </c>
      <c r="C30" s="2">
        <v>537</v>
      </c>
      <c r="D30" s="29">
        <f t="shared" si="0"/>
        <v>107.4</v>
      </c>
      <c r="E30" s="2">
        <v>800</v>
      </c>
      <c r="F30" s="2">
        <f t="shared" si="1"/>
        <v>8592</v>
      </c>
      <c r="G30" s="38">
        <f t="shared" si="2"/>
        <v>5.1552</v>
      </c>
      <c r="H30" s="2">
        <v>250</v>
      </c>
      <c r="I30" s="29">
        <f t="shared" si="3"/>
        <v>50</v>
      </c>
      <c r="J30" s="2"/>
      <c r="K30" s="2"/>
      <c r="L30" s="38"/>
    </row>
    <row r="31" spans="1:12" ht="15">
      <c r="A31" s="4">
        <v>27</v>
      </c>
      <c r="B31" s="22" t="s">
        <v>69</v>
      </c>
      <c r="C31" s="2">
        <v>395</v>
      </c>
      <c r="D31" s="29">
        <f t="shared" si="0"/>
        <v>79</v>
      </c>
      <c r="E31" s="2">
        <v>800</v>
      </c>
      <c r="F31" s="2">
        <f t="shared" si="1"/>
        <v>6320</v>
      </c>
      <c r="G31" s="38">
        <f t="shared" si="2"/>
        <v>3.792</v>
      </c>
      <c r="H31" s="2">
        <v>275</v>
      </c>
      <c r="I31" s="29">
        <f t="shared" si="3"/>
        <v>55</v>
      </c>
      <c r="J31" s="2">
        <v>800</v>
      </c>
      <c r="K31" s="2">
        <f t="shared" si="4"/>
        <v>4400</v>
      </c>
      <c r="L31" s="38">
        <f t="shared" si="5"/>
        <v>2.6399999999999997</v>
      </c>
    </row>
    <row r="32" spans="1:12" ht="15">
      <c r="A32" s="4">
        <v>28</v>
      </c>
      <c r="B32" s="22" t="s">
        <v>56</v>
      </c>
      <c r="C32" s="2">
        <v>365</v>
      </c>
      <c r="D32" s="29">
        <f t="shared" si="0"/>
        <v>73</v>
      </c>
      <c r="E32" s="2">
        <v>800</v>
      </c>
      <c r="F32" s="2">
        <f t="shared" si="1"/>
        <v>5840</v>
      </c>
      <c r="G32" s="38">
        <f t="shared" si="2"/>
        <v>3.5039999999999996</v>
      </c>
      <c r="H32" s="2">
        <v>116</v>
      </c>
      <c r="I32" s="29">
        <f t="shared" si="3"/>
        <v>23.200000000000003</v>
      </c>
      <c r="J32" s="2">
        <v>800</v>
      </c>
      <c r="K32" s="2">
        <f t="shared" si="4"/>
        <v>1856.0000000000005</v>
      </c>
      <c r="L32" s="38">
        <f t="shared" si="5"/>
        <v>1.1136000000000001</v>
      </c>
    </row>
    <row r="33" spans="1:12" ht="15">
      <c r="A33" s="4">
        <v>29</v>
      </c>
      <c r="B33" s="22" t="s">
        <v>70</v>
      </c>
      <c r="C33" s="22">
        <v>152</v>
      </c>
      <c r="D33" s="29">
        <f t="shared" si="0"/>
        <v>30.400000000000002</v>
      </c>
      <c r="E33" s="2">
        <v>800</v>
      </c>
      <c r="F33" s="2">
        <f t="shared" si="1"/>
        <v>2432</v>
      </c>
      <c r="G33" s="38">
        <f t="shared" si="2"/>
        <v>1.4591999999999998</v>
      </c>
      <c r="H33" s="22">
        <v>295</v>
      </c>
      <c r="I33" s="29">
        <f t="shared" si="3"/>
        <v>59</v>
      </c>
      <c r="J33" s="2">
        <v>800</v>
      </c>
      <c r="K33" s="2">
        <f t="shared" si="4"/>
        <v>4720</v>
      </c>
      <c r="L33" s="38">
        <f t="shared" si="5"/>
        <v>2.832</v>
      </c>
    </row>
    <row r="34" spans="1:12" s="21" customFormat="1" ht="15.75">
      <c r="A34" s="5"/>
      <c r="B34" s="3" t="s">
        <v>72</v>
      </c>
      <c r="C34" s="3">
        <f>SUM(C6:C33)</f>
        <v>11908</v>
      </c>
      <c r="D34" s="41">
        <f t="shared" si="0"/>
        <v>2381.6</v>
      </c>
      <c r="E34" s="3">
        <v>800</v>
      </c>
      <c r="F34" s="3">
        <f>SUM(F6:F33)</f>
        <v>190528</v>
      </c>
      <c r="G34" s="39">
        <f>SUM(G6:G33)</f>
        <v>114.3168</v>
      </c>
      <c r="H34" s="3">
        <f>SUM(H6:H33)</f>
        <v>11245</v>
      </c>
      <c r="I34" s="41">
        <f t="shared" si="3"/>
        <v>2249</v>
      </c>
      <c r="J34" s="3">
        <v>800</v>
      </c>
      <c r="K34" s="3">
        <f t="shared" si="4"/>
        <v>179920</v>
      </c>
      <c r="L34" s="39">
        <f t="shared" si="5"/>
        <v>107.95199999999998</v>
      </c>
    </row>
  </sheetData>
  <mergeCells count="5">
    <mergeCell ref="B1:K1"/>
    <mergeCell ref="C4:G4"/>
    <mergeCell ref="B4:B5"/>
    <mergeCell ref="A4:A5"/>
    <mergeCell ref="H4:L4"/>
  </mergeCells>
  <printOptions/>
  <pageMargins left="0.39" right="0" top="0.5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K13" sqref="K13"/>
    </sheetView>
  </sheetViews>
  <sheetFormatPr defaultColWidth="8.796875" defaultRowHeight="15"/>
  <cols>
    <col min="1" max="1" width="3.5" style="1" customWidth="1"/>
    <col min="2" max="2" width="12.8984375" style="0" customWidth="1"/>
    <col min="3" max="4" width="6.3984375" style="0" customWidth="1"/>
    <col min="5" max="5" width="5.3984375" style="0" customWidth="1"/>
    <col min="6" max="6" width="6.59765625" style="0" customWidth="1"/>
    <col min="7" max="7" width="10.3984375" style="0" customWidth="1"/>
    <col min="8" max="8" width="6.09765625" style="0" customWidth="1"/>
    <col min="9" max="9" width="5.69921875" style="0" customWidth="1"/>
    <col min="10" max="10" width="5.3984375" style="0" customWidth="1"/>
    <col min="11" max="11" width="7.09765625" style="0" customWidth="1"/>
    <col min="12" max="12" width="12.5" style="1" customWidth="1"/>
  </cols>
  <sheetData>
    <row r="1" spans="1:11" ht="25.5" customHeight="1">
      <c r="A1" s="33"/>
      <c r="B1" s="52" t="s">
        <v>93</v>
      </c>
      <c r="C1" s="53"/>
      <c r="D1" s="53"/>
      <c r="E1" s="53"/>
      <c r="F1" s="53"/>
      <c r="G1" s="53"/>
      <c r="H1" s="53"/>
      <c r="I1" s="53"/>
      <c r="J1" s="53"/>
      <c r="K1" s="53"/>
    </row>
    <row r="2" spans="1:14" ht="15.75" customHeight="1">
      <c r="A2" s="13"/>
      <c r="B2" s="37" t="s">
        <v>87</v>
      </c>
      <c r="C2" s="37"/>
      <c r="D2" s="37"/>
      <c r="E2" s="37"/>
      <c r="F2" s="37"/>
      <c r="G2" s="37"/>
      <c r="H2" s="37"/>
      <c r="I2" s="37"/>
      <c r="J2" s="37"/>
      <c r="K2" s="37"/>
      <c r="L2" s="13"/>
      <c r="M2" s="13"/>
      <c r="N2" s="13"/>
    </row>
    <row r="3" spans="11:13" ht="18" customHeight="1">
      <c r="K3" s="12"/>
      <c r="L3" s="12"/>
      <c r="M3" s="12"/>
    </row>
    <row r="4" spans="1:12" ht="18.75" customHeight="1">
      <c r="A4" s="59" t="s">
        <v>0</v>
      </c>
      <c r="B4" s="57" t="s">
        <v>1</v>
      </c>
      <c r="C4" s="54" t="s">
        <v>18</v>
      </c>
      <c r="D4" s="55"/>
      <c r="E4" s="55"/>
      <c r="F4" s="55"/>
      <c r="G4" s="56"/>
      <c r="H4" s="54" t="s">
        <v>19</v>
      </c>
      <c r="I4" s="55"/>
      <c r="J4" s="55"/>
      <c r="K4" s="55"/>
      <c r="L4" s="56"/>
    </row>
    <row r="5" spans="1:12" ht="63" customHeight="1">
      <c r="A5" s="60"/>
      <c r="B5" s="58"/>
      <c r="C5" s="14" t="s">
        <v>2</v>
      </c>
      <c r="D5" s="14" t="s">
        <v>44</v>
      </c>
      <c r="E5" s="14" t="s">
        <v>39</v>
      </c>
      <c r="F5" s="14" t="s">
        <v>40</v>
      </c>
      <c r="G5" s="15" t="s">
        <v>4</v>
      </c>
      <c r="H5" s="14" t="s">
        <v>2</v>
      </c>
      <c r="I5" s="14" t="s">
        <v>45</v>
      </c>
      <c r="J5" s="14" t="s">
        <v>28</v>
      </c>
      <c r="K5" s="14" t="s">
        <v>41</v>
      </c>
      <c r="L5" s="15" t="s">
        <v>4</v>
      </c>
    </row>
    <row r="6" spans="1:12" ht="20.25" customHeight="1">
      <c r="A6" s="4">
        <v>1</v>
      </c>
      <c r="B6" s="2" t="s">
        <v>38</v>
      </c>
      <c r="C6" s="2">
        <v>370</v>
      </c>
      <c r="D6" s="2">
        <v>300</v>
      </c>
      <c r="E6" s="2">
        <v>130</v>
      </c>
      <c r="F6" s="2">
        <f aca="true" t="shared" si="0" ref="F6:F12">D6*E6/10</f>
        <v>3900</v>
      </c>
      <c r="G6" s="4">
        <f>F6*0.00082</f>
        <v>3.198</v>
      </c>
      <c r="H6" s="4">
        <f>C6</f>
        <v>370</v>
      </c>
      <c r="I6" s="2">
        <f>H6</f>
        <v>370</v>
      </c>
      <c r="J6" s="2">
        <f>130</f>
        <v>130</v>
      </c>
      <c r="K6" s="2">
        <f aca="true" t="shared" si="1" ref="K6:K12">J6*I6/10</f>
        <v>4810</v>
      </c>
      <c r="L6" s="4">
        <f>K6*0.00082</f>
        <v>3.9442</v>
      </c>
    </row>
    <row r="7" spans="1:12" ht="20.25" customHeight="1">
      <c r="A7" s="4">
        <v>2</v>
      </c>
      <c r="B7" s="2" t="s">
        <v>35</v>
      </c>
      <c r="C7" s="2">
        <v>100</v>
      </c>
      <c r="D7" s="2">
        <v>230</v>
      </c>
      <c r="E7" s="2">
        <v>130</v>
      </c>
      <c r="F7" s="2">
        <f t="shared" si="0"/>
        <v>2990</v>
      </c>
      <c r="G7" s="4">
        <f aca="true" t="shared" si="2" ref="G7:G13">F7*0.00082</f>
        <v>2.4518</v>
      </c>
      <c r="H7" s="4">
        <f aca="true" t="shared" si="3" ref="H7:H13">C7</f>
        <v>100</v>
      </c>
      <c r="I7" s="2">
        <f aca="true" t="shared" si="4" ref="I7:I13">H7</f>
        <v>100</v>
      </c>
      <c r="J7" s="2">
        <f>130</f>
        <v>130</v>
      </c>
      <c r="K7" s="2">
        <f t="shared" si="1"/>
        <v>1300</v>
      </c>
      <c r="L7" s="4">
        <f aca="true" t="shared" si="5" ref="L7:L12">K7*0.00082</f>
        <v>1.066</v>
      </c>
    </row>
    <row r="8" spans="1:12" ht="20.25" customHeight="1">
      <c r="A8" s="4">
        <v>3</v>
      </c>
      <c r="B8" s="2" t="s">
        <v>36</v>
      </c>
      <c r="C8" s="2">
        <v>330</v>
      </c>
      <c r="D8" s="2">
        <v>300</v>
      </c>
      <c r="E8" s="2">
        <v>130</v>
      </c>
      <c r="F8" s="2">
        <f t="shared" si="0"/>
        <v>3900</v>
      </c>
      <c r="G8" s="4">
        <f t="shared" si="2"/>
        <v>3.198</v>
      </c>
      <c r="H8" s="4">
        <f t="shared" si="3"/>
        <v>330</v>
      </c>
      <c r="I8" s="2">
        <f t="shared" si="4"/>
        <v>330</v>
      </c>
      <c r="J8" s="2">
        <f>130</f>
        <v>130</v>
      </c>
      <c r="K8" s="2">
        <f t="shared" si="1"/>
        <v>4290</v>
      </c>
      <c r="L8" s="4">
        <f t="shared" si="5"/>
        <v>3.5178</v>
      </c>
    </row>
    <row r="9" spans="1:12" ht="20.25" customHeight="1">
      <c r="A9" s="4">
        <v>4</v>
      </c>
      <c r="B9" s="2" t="s">
        <v>32</v>
      </c>
      <c r="C9" s="2">
        <v>170</v>
      </c>
      <c r="D9" s="2">
        <v>70</v>
      </c>
      <c r="E9" s="2">
        <v>130</v>
      </c>
      <c r="F9" s="2">
        <f t="shared" si="0"/>
        <v>910</v>
      </c>
      <c r="G9" s="4">
        <f>F9*0.00082</f>
        <v>0.7462</v>
      </c>
      <c r="H9" s="4">
        <f t="shared" si="3"/>
        <v>170</v>
      </c>
      <c r="I9" s="2">
        <f t="shared" si="4"/>
        <v>170</v>
      </c>
      <c r="J9" s="2">
        <f>130</f>
        <v>130</v>
      </c>
      <c r="K9" s="2">
        <f t="shared" si="1"/>
        <v>2210</v>
      </c>
      <c r="L9" s="4">
        <f t="shared" si="5"/>
        <v>1.8122</v>
      </c>
    </row>
    <row r="10" spans="1:12" ht="20.25" customHeight="1">
      <c r="A10" s="4">
        <v>5</v>
      </c>
      <c r="B10" s="2" t="s">
        <v>34</v>
      </c>
      <c r="C10" s="2">
        <v>400</v>
      </c>
      <c r="D10" s="2"/>
      <c r="E10" s="2"/>
      <c r="F10" s="2"/>
      <c r="G10" s="4"/>
      <c r="H10" s="4">
        <f t="shared" si="3"/>
        <v>400</v>
      </c>
      <c r="I10" s="2">
        <f t="shared" si="4"/>
        <v>400</v>
      </c>
      <c r="J10" s="2">
        <f>130</f>
        <v>130</v>
      </c>
      <c r="K10" s="2">
        <f>J10*I10/10</f>
        <v>5200</v>
      </c>
      <c r="L10" s="4">
        <f t="shared" si="5"/>
        <v>4.264</v>
      </c>
    </row>
    <row r="11" spans="1:12" ht="20.25" customHeight="1">
      <c r="A11" s="4">
        <v>6</v>
      </c>
      <c r="B11" s="2" t="s">
        <v>97</v>
      </c>
      <c r="C11" s="2">
        <v>40</v>
      </c>
      <c r="D11" s="2">
        <v>40</v>
      </c>
      <c r="E11" s="2">
        <v>130</v>
      </c>
      <c r="F11" s="2">
        <v>520</v>
      </c>
      <c r="G11" s="4">
        <f>F11*0.00082</f>
        <v>0.4264</v>
      </c>
      <c r="H11" s="4">
        <f t="shared" si="3"/>
        <v>40</v>
      </c>
      <c r="I11" s="2">
        <f t="shared" si="4"/>
        <v>40</v>
      </c>
      <c r="J11" s="2">
        <f>130</f>
        <v>130</v>
      </c>
      <c r="K11" s="2">
        <f>J11*I11/10</f>
        <v>520</v>
      </c>
      <c r="L11" s="4">
        <f t="shared" si="5"/>
        <v>0.4264</v>
      </c>
    </row>
    <row r="12" spans="1:12" ht="20.25" customHeight="1">
      <c r="A12" s="4">
        <v>7</v>
      </c>
      <c r="B12" s="2" t="s">
        <v>10</v>
      </c>
      <c r="C12" s="2">
        <v>147</v>
      </c>
      <c r="D12" s="2">
        <v>100</v>
      </c>
      <c r="E12" s="2">
        <v>130</v>
      </c>
      <c r="F12" s="2">
        <f t="shared" si="0"/>
        <v>1300</v>
      </c>
      <c r="G12" s="4">
        <f t="shared" si="2"/>
        <v>1.066</v>
      </c>
      <c r="H12" s="4">
        <f t="shared" si="3"/>
        <v>147</v>
      </c>
      <c r="I12" s="2">
        <f t="shared" si="4"/>
        <v>147</v>
      </c>
      <c r="J12" s="2">
        <f>130</f>
        <v>130</v>
      </c>
      <c r="K12" s="2">
        <f t="shared" si="1"/>
        <v>1911</v>
      </c>
      <c r="L12" s="4">
        <f t="shared" si="5"/>
        <v>1.5670199999999999</v>
      </c>
    </row>
    <row r="13" spans="1:12" s="21" customFormat="1" ht="20.25" customHeight="1">
      <c r="A13" s="5"/>
      <c r="B13" s="5" t="s">
        <v>17</v>
      </c>
      <c r="C13" s="5">
        <f>SUM(C6:C12)</f>
        <v>1557</v>
      </c>
      <c r="D13" s="5">
        <f>SUM(D6:D12)</f>
        <v>1040</v>
      </c>
      <c r="E13" s="5"/>
      <c r="F13" s="3">
        <f>SUM(F6:F12)</f>
        <v>13520</v>
      </c>
      <c r="G13" s="5">
        <f t="shared" si="2"/>
        <v>11.0864</v>
      </c>
      <c r="H13" s="5">
        <f t="shared" si="3"/>
        <v>1557</v>
      </c>
      <c r="I13" s="3">
        <f t="shared" si="4"/>
        <v>1557</v>
      </c>
      <c r="J13" s="3"/>
      <c r="K13" s="3">
        <f>SUM(K6:K12)</f>
        <v>20241</v>
      </c>
      <c r="L13" s="5">
        <f>K13*0.00082</f>
        <v>16.59762</v>
      </c>
    </row>
    <row r="14" spans="1:12" ht="24.75" customHeight="1">
      <c r="A14" s="61"/>
      <c r="B14" s="61"/>
      <c r="C14" s="17"/>
      <c r="D14" s="17"/>
      <c r="E14" s="17"/>
      <c r="F14" s="17"/>
      <c r="G14" s="18"/>
      <c r="H14" s="18"/>
      <c r="I14" s="17"/>
      <c r="J14" s="17"/>
      <c r="K14" s="17"/>
      <c r="L14" s="16"/>
    </row>
  </sheetData>
  <mergeCells count="6">
    <mergeCell ref="B1:K1"/>
    <mergeCell ref="A14:B14"/>
    <mergeCell ref="C4:G4"/>
    <mergeCell ref="B4:B5"/>
    <mergeCell ref="A4:A5"/>
    <mergeCell ref="H4:L4"/>
  </mergeCells>
  <printOptions/>
  <pageMargins left="0.7" right="0" top="0.5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F16" sqref="F16"/>
    </sheetView>
  </sheetViews>
  <sheetFormatPr defaultColWidth="8.796875" defaultRowHeight="15"/>
  <cols>
    <col min="1" max="1" width="3.5" style="1" customWidth="1"/>
    <col min="2" max="2" width="12.3984375" style="0" customWidth="1"/>
    <col min="3" max="3" width="6.3984375" style="0" customWidth="1"/>
    <col min="4" max="4" width="8" style="0" customWidth="1"/>
    <col min="5" max="5" width="7.5" style="0" customWidth="1"/>
    <col min="6" max="6" width="11.3984375" style="0" customWidth="1"/>
    <col min="7" max="7" width="5.69921875" style="0" customWidth="1"/>
    <col min="8" max="8" width="7" style="0" customWidth="1"/>
    <col min="9" max="9" width="7.3984375" style="0" customWidth="1"/>
    <col min="10" max="10" width="12.5" style="1" customWidth="1"/>
  </cols>
  <sheetData>
    <row r="1" spans="1:10" ht="25.5" customHeight="1">
      <c r="A1" s="52" t="s">
        <v>89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ht="21.75" customHeight="1">
      <c r="A2" s="62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13"/>
      <c r="L2" s="13"/>
    </row>
    <row r="3" spans="9:11" ht="18" customHeight="1">
      <c r="I3" s="12"/>
      <c r="J3" s="12"/>
      <c r="K3" s="12"/>
    </row>
    <row r="4" spans="1:10" ht="18.75" customHeight="1">
      <c r="A4" s="59" t="s">
        <v>0</v>
      </c>
      <c r="B4" s="57" t="s">
        <v>1</v>
      </c>
      <c r="C4" s="54" t="s">
        <v>18</v>
      </c>
      <c r="D4" s="55"/>
      <c r="E4" s="55"/>
      <c r="F4" s="56"/>
      <c r="G4" s="54" t="s">
        <v>19</v>
      </c>
      <c r="H4" s="55"/>
      <c r="I4" s="55"/>
      <c r="J4" s="56"/>
    </row>
    <row r="5" spans="1:10" ht="63" customHeight="1">
      <c r="A5" s="60"/>
      <c r="B5" s="58"/>
      <c r="C5" s="14" t="s">
        <v>2</v>
      </c>
      <c r="D5" s="14" t="s">
        <v>39</v>
      </c>
      <c r="E5" s="14" t="s">
        <v>40</v>
      </c>
      <c r="F5" s="15" t="s">
        <v>4</v>
      </c>
      <c r="G5" s="14" t="s">
        <v>2</v>
      </c>
      <c r="H5" s="14" t="s">
        <v>28</v>
      </c>
      <c r="I5" s="14" t="s">
        <v>41</v>
      </c>
      <c r="J5" s="15" t="s">
        <v>4</v>
      </c>
    </row>
    <row r="6" spans="1:10" ht="20.25" customHeight="1">
      <c r="A6" s="4">
        <v>1</v>
      </c>
      <c r="B6" s="2" t="s">
        <v>37</v>
      </c>
      <c r="C6" s="2">
        <v>170</v>
      </c>
      <c r="D6" s="2">
        <v>80</v>
      </c>
      <c r="E6" s="2">
        <f>C6*D6/10</f>
        <v>1360</v>
      </c>
      <c r="F6" s="4">
        <f>E6*0.0015</f>
        <v>2.04</v>
      </c>
      <c r="G6" s="2">
        <v>200</v>
      </c>
      <c r="H6" s="2">
        <v>100</v>
      </c>
      <c r="I6" s="2">
        <f aca="true" t="shared" si="0" ref="I6:I11">G6*H6/10</f>
        <v>2000</v>
      </c>
      <c r="J6" s="4">
        <f>I6*0.0015</f>
        <v>3</v>
      </c>
    </row>
    <row r="7" spans="1:10" ht="20.25" customHeight="1">
      <c r="A7" s="4">
        <v>2</v>
      </c>
      <c r="B7" s="2" t="s">
        <v>38</v>
      </c>
      <c r="C7" s="2">
        <v>25</v>
      </c>
      <c r="D7" s="2"/>
      <c r="E7" s="2"/>
      <c r="F7" s="4"/>
      <c r="G7" s="2">
        <v>40</v>
      </c>
      <c r="H7" s="2">
        <v>80</v>
      </c>
      <c r="I7" s="2">
        <f t="shared" si="0"/>
        <v>320</v>
      </c>
      <c r="J7" s="4">
        <f aca="true" t="shared" si="1" ref="J7:J12">I7*0.0015</f>
        <v>0.48</v>
      </c>
    </row>
    <row r="8" spans="1:10" ht="20.25" customHeight="1">
      <c r="A8" s="4">
        <v>3</v>
      </c>
      <c r="B8" s="2" t="s">
        <v>33</v>
      </c>
      <c r="C8" s="2">
        <v>110</v>
      </c>
      <c r="D8" s="2">
        <v>70</v>
      </c>
      <c r="E8" s="2">
        <f>C8*D8/10</f>
        <v>770</v>
      </c>
      <c r="F8" s="4">
        <f>E8*0.0015</f>
        <v>1.155</v>
      </c>
      <c r="G8" s="2">
        <v>150</v>
      </c>
      <c r="H8" s="2">
        <v>90</v>
      </c>
      <c r="I8" s="2">
        <f t="shared" si="0"/>
        <v>1350</v>
      </c>
      <c r="J8" s="4">
        <f t="shared" si="1"/>
        <v>2.025</v>
      </c>
    </row>
    <row r="9" spans="1:10" ht="20.25" customHeight="1">
      <c r="A9" s="4">
        <v>4</v>
      </c>
      <c r="B9" s="2" t="s">
        <v>35</v>
      </c>
      <c r="C9" s="2">
        <v>45</v>
      </c>
      <c r="D9" s="2">
        <v>70</v>
      </c>
      <c r="E9" s="2">
        <f>C9*D9/10</f>
        <v>315</v>
      </c>
      <c r="F9" s="4">
        <f>E9*0.0015</f>
        <v>0.47250000000000003</v>
      </c>
      <c r="G9" s="2">
        <v>60</v>
      </c>
      <c r="H9" s="2">
        <v>80</v>
      </c>
      <c r="I9" s="2">
        <f t="shared" si="0"/>
        <v>480</v>
      </c>
      <c r="J9" s="4">
        <f t="shared" si="1"/>
        <v>0.72</v>
      </c>
    </row>
    <row r="10" spans="1:10" ht="20.25" customHeight="1">
      <c r="A10" s="4">
        <v>5</v>
      </c>
      <c r="B10" s="2" t="s">
        <v>36</v>
      </c>
      <c r="C10" s="2">
        <v>15</v>
      </c>
      <c r="D10" s="2">
        <v>70</v>
      </c>
      <c r="E10" s="2">
        <f>C10*D10/10</f>
        <v>105</v>
      </c>
      <c r="F10" s="4">
        <f>E10*0.0015</f>
        <v>0.1575</v>
      </c>
      <c r="G10" s="2">
        <v>30</v>
      </c>
      <c r="H10" s="2">
        <v>80</v>
      </c>
      <c r="I10" s="2">
        <f t="shared" si="0"/>
        <v>240</v>
      </c>
      <c r="J10" s="4">
        <f t="shared" si="1"/>
        <v>0.36</v>
      </c>
    </row>
    <row r="11" spans="1:10" ht="20.25" customHeight="1">
      <c r="A11" s="4">
        <v>6</v>
      </c>
      <c r="B11" s="2" t="s">
        <v>32</v>
      </c>
      <c r="C11" s="2">
        <v>10</v>
      </c>
      <c r="D11" s="2"/>
      <c r="E11" s="2"/>
      <c r="F11" s="4"/>
      <c r="G11" s="2">
        <v>20</v>
      </c>
      <c r="H11" s="2">
        <v>80</v>
      </c>
      <c r="I11" s="2">
        <f t="shared" si="0"/>
        <v>160</v>
      </c>
      <c r="J11" s="4">
        <f t="shared" si="1"/>
        <v>0.24</v>
      </c>
    </row>
    <row r="12" spans="1:10" ht="20.25" customHeight="1">
      <c r="A12" s="4"/>
      <c r="B12" s="5" t="s">
        <v>17</v>
      </c>
      <c r="C12" s="20">
        <f>SUM(C6:C11)</f>
        <v>375</v>
      </c>
      <c r="D12" s="5"/>
      <c r="E12" s="3">
        <f>SUM(E6:E11)</f>
        <v>2550</v>
      </c>
      <c r="F12" s="4">
        <f>E12*0.0015</f>
        <v>3.825</v>
      </c>
      <c r="G12" s="6">
        <f>SUM(G6:G11)</f>
        <v>500</v>
      </c>
      <c r="H12" s="6">
        <f>I12*10/G12</f>
        <v>91</v>
      </c>
      <c r="I12" s="6">
        <f>SUM(I6:I11)</f>
        <v>4550</v>
      </c>
      <c r="J12" s="4">
        <f t="shared" si="1"/>
        <v>6.825</v>
      </c>
    </row>
    <row r="13" spans="1:13" ht="24.75" customHeight="1">
      <c r="A13" s="61"/>
      <c r="B13" s="61"/>
      <c r="C13" s="17"/>
      <c r="D13" s="17"/>
      <c r="E13" s="17"/>
      <c r="F13" s="18"/>
      <c r="G13" s="17"/>
      <c r="H13" s="17"/>
      <c r="I13" s="17"/>
      <c r="J13" s="16"/>
      <c r="M13" s="30"/>
    </row>
  </sheetData>
  <mergeCells count="7">
    <mergeCell ref="A1:J1"/>
    <mergeCell ref="A2:J2"/>
    <mergeCell ref="A13:B13"/>
    <mergeCell ref="C4:F4"/>
    <mergeCell ref="G4:J4"/>
    <mergeCell ref="B4:B5"/>
    <mergeCell ref="A4:A5"/>
  </mergeCells>
  <printOptions/>
  <pageMargins left="0.88" right="0" top="0.5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J1"/>
    </sheetView>
  </sheetViews>
  <sheetFormatPr defaultColWidth="8.796875" defaultRowHeight="15"/>
  <cols>
    <col min="1" max="1" width="3.5" style="1" customWidth="1"/>
    <col min="2" max="2" width="12.3984375" style="0" customWidth="1"/>
    <col min="3" max="3" width="6.3984375" style="0" customWidth="1"/>
    <col min="4" max="4" width="8" style="0" customWidth="1"/>
    <col min="5" max="5" width="7.5" style="0" customWidth="1"/>
    <col min="6" max="6" width="13.8984375" style="0" customWidth="1"/>
    <col min="7" max="7" width="5.69921875" style="0" customWidth="1"/>
    <col min="8" max="8" width="7" style="0" customWidth="1"/>
    <col min="9" max="9" width="7.3984375" style="0" customWidth="1"/>
    <col min="10" max="10" width="13.59765625" style="0" customWidth="1"/>
  </cols>
  <sheetData>
    <row r="1" spans="1:10" ht="17.25">
      <c r="A1" s="63" t="s">
        <v>92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">
      <c r="A2" s="36"/>
      <c r="B2" s="37" t="s">
        <v>87</v>
      </c>
      <c r="C2" s="37"/>
      <c r="D2" s="37"/>
      <c r="E2" s="37"/>
      <c r="F2" s="37"/>
      <c r="G2" s="37"/>
      <c r="H2" s="37"/>
      <c r="I2" s="37"/>
      <c r="J2" s="37"/>
    </row>
    <row r="3" spans="9:11" ht="18" customHeight="1">
      <c r="I3" s="12"/>
      <c r="J3" s="12"/>
      <c r="K3" s="12"/>
    </row>
    <row r="4" spans="1:10" ht="19.5" customHeight="1">
      <c r="A4" s="59" t="s">
        <v>0</v>
      </c>
      <c r="B4" s="57" t="s">
        <v>1</v>
      </c>
      <c r="C4" s="65" t="s">
        <v>18</v>
      </c>
      <c r="D4" s="66"/>
      <c r="E4" s="66"/>
      <c r="F4" s="67"/>
      <c r="G4" s="65" t="s">
        <v>19</v>
      </c>
      <c r="H4" s="66"/>
      <c r="I4" s="66"/>
      <c r="J4" s="67"/>
    </row>
    <row r="5" spans="1:10" ht="78" customHeight="1">
      <c r="A5" s="60"/>
      <c r="B5" s="58"/>
      <c r="C5" s="7" t="s">
        <v>2</v>
      </c>
      <c r="D5" s="7" t="s">
        <v>27</v>
      </c>
      <c r="E5" s="8" t="s">
        <v>3</v>
      </c>
      <c r="F5" s="7" t="s">
        <v>4</v>
      </c>
      <c r="G5" s="7" t="s">
        <v>2</v>
      </c>
      <c r="H5" s="7" t="s">
        <v>16</v>
      </c>
      <c r="I5" s="8" t="s">
        <v>3</v>
      </c>
      <c r="J5" s="7" t="s">
        <v>4</v>
      </c>
    </row>
    <row r="6" spans="1:10" ht="17.25" customHeight="1">
      <c r="A6" s="4">
        <v>1</v>
      </c>
      <c r="B6" s="2" t="s">
        <v>14</v>
      </c>
      <c r="C6" s="2">
        <v>100</v>
      </c>
      <c r="D6" s="2">
        <v>96</v>
      </c>
      <c r="E6" s="2">
        <f aca="true" t="shared" si="0" ref="E6:E23">C6*D6/10</f>
        <v>960</v>
      </c>
      <c r="F6" s="2">
        <f>0.0016*E6</f>
        <v>1.536</v>
      </c>
      <c r="G6" s="2">
        <v>140</v>
      </c>
      <c r="H6" s="2">
        <v>98</v>
      </c>
      <c r="I6" s="2">
        <f aca="true" t="shared" si="1" ref="I6:I23">G6*H6/10</f>
        <v>1372</v>
      </c>
      <c r="J6" s="2">
        <f>I6*0.0016</f>
        <v>2.1952000000000003</v>
      </c>
    </row>
    <row r="7" spans="1:10" ht="17.25" customHeight="1">
      <c r="A7" s="4">
        <v>2</v>
      </c>
      <c r="B7" s="2" t="s">
        <v>5</v>
      </c>
      <c r="C7" s="2">
        <v>120</v>
      </c>
      <c r="D7" s="2">
        <v>97</v>
      </c>
      <c r="E7" s="2">
        <f t="shared" si="0"/>
        <v>1164</v>
      </c>
      <c r="F7" s="2">
        <f aca="true" t="shared" si="2" ref="F7:F24">0.0016*E7</f>
        <v>1.8624</v>
      </c>
      <c r="G7" s="2">
        <v>150</v>
      </c>
      <c r="H7" s="2">
        <v>99</v>
      </c>
      <c r="I7" s="2">
        <f t="shared" si="1"/>
        <v>1485</v>
      </c>
      <c r="J7" s="2">
        <f aca="true" t="shared" si="3" ref="J7:J24">I7*0.0016</f>
        <v>2.3760000000000003</v>
      </c>
    </row>
    <row r="8" spans="1:10" ht="17.25" customHeight="1">
      <c r="A8" s="4">
        <v>3</v>
      </c>
      <c r="B8" s="2" t="s">
        <v>15</v>
      </c>
      <c r="C8" s="2">
        <v>200</v>
      </c>
      <c r="D8" s="2">
        <v>100</v>
      </c>
      <c r="E8" s="2">
        <f t="shared" si="0"/>
        <v>2000</v>
      </c>
      <c r="F8" s="2">
        <f t="shared" si="2"/>
        <v>3.2</v>
      </c>
      <c r="G8" s="2">
        <v>200</v>
      </c>
      <c r="H8" s="2">
        <v>103</v>
      </c>
      <c r="I8" s="2">
        <f t="shared" si="1"/>
        <v>2060</v>
      </c>
      <c r="J8" s="2">
        <f t="shared" si="3"/>
        <v>3.2960000000000003</v>
      </c>
    </row>
    <row r="9" spans="1:10" ht="17.25" customHeight="1">
      <c r="A9" s="4">
        <v>4</v>
      </c>
      <c r="B9" s="2" t="s">
        <v>6</v>
      </c>
      <c r="C9" s="2">
        <v>70</v>
      </c>
      <c r="D9" s="2">
        <v>98</v>
      </c>
      <c r="E9" s="2">
        <f t="shared" si="0"/>
        <v>686</v>
      </c>
      <c r="F9" s="2">
        <f t="shared" si="2"/>
        <v>1.0976000000000001</v>
      </c>
      <c r="G9" s="2">
        <v>80</v>
      </c>
      <c r="H9" s="2">
        <v>100</v>
      </c>
      <c r="I9" s="2">
        <f t="shared" si="1"/>
        <v>800</v>
      </c>
      <c r="J9" s="2">
        <f t="shared" si="3"/>
        <v>1.28</v>
      </c>
    </row>
    <row r="10" spans="1:10" ht="17.25" customHeight="1">
      <c r="A10" s="4">
        <v>5</v>
      </c>
      <c r="B10" s="2" t="s">
        <v>7</v>
      </c>
      <c r="C10" s="2">
        <v>140</v>
      </c>
      <c r="D10" s="2">
        <v>99</v>
      </c>
      <c r="E10" s="2">
        <f t="shared" si="0"/>
        <v>1386</v>
      </c>
      <c r="F10" s="2">
        <f t="shared" si="2"/>
        <v>2.2176</v>
      </c>
      <c r="G10" s="2">
        <v>180</v>
      </c>
      <c r="H10" s="2">
        <v>102</v>
      </c>
      <c r="I10" s="2">
        <f t="shared" si="1"/>
        <v>1836</v>
      </c>
      <c r="J10" s="2">
        <f t="shared" si="3"/>
        <v>2.9376</v>
      </c>
    </row>
    <row r="11" spans="1:10" ht="17.25" customHeight="1">
      <c r="A11" s="4">
        <v>6</v>
      </c>
      <c r="B11" s="2" t="s">
        <v>8</v>
      </c>
      <c r="C11" s="2">
        <v>170</v>
      </c>
      <c r="D11" s="2">
        <v>100</v>
      </c>
      <c r="E11" s="2">
        <f t="shared" si="0"/>
        <v>1700</v>
      </c>
      <c r="F11" s="2">
        <f t="shared" si="2"/>
        <v>2.72</v>
      </c>
      <c r="G11" s="2">
        <v>220</v>
      </c>
      <c r="H11" s="2">
        <v>104</v>
      </c>
      <c r="I11" s="2">
        <f t="shared" si="1"/>
        <v>2288</v>
      </c>
      <c r="J11" s="2">
        <f t="shared" si="3"/>
        <v>3.6608</v>
      </c>
    </row>
    <row r="12" spans="1:10" ht="17.25" customHeight="1">
      <c r="A12" s="4">
        <v>7</v>
      </c>
      <c r="B12" s="2" t="s">
        <v>12</v>
      </c>
      <c r="C12" s="2">
        <v>110</v>
      </c>
      <c r="D12" s="2">
        <v>100</v>
      </c>
      <c r="E12" s="2">
        <f t="shared" si="0"/>
        <v>1100</v>
      </c>
      <c r="F12" s="2">
        <f t="shared" si="2"/>
        <v>1.76</v>
      </c>
      <c r="G12" s="2">
        <v>160</v>
      </c>
      <c r="H12" s="2">
        <v>102</v>
      </c>
      <c r="I12" s="2">
        <f t="shared" si="1"/>
        <v>1632</v>
      </c>
      <c r="J12" s="2">
        <f t="shared" si="3"/>
        <v>2.6112</v>
      </c>
    </row>
    <row r="13" spans="1:10" ht="17.25" customHeight="1">
      <c r="A13" s="4">
        <v>8</v>
      </c>
      <c r="B13" s="2" t="s">
        <v>13</v>
      </c>
      <c r="C13" s="2">
        <v>130</v>
      </c>
      <c r="D13" s="2">
        <v>101</v>
      </c>
      <c r="E13" s="2">
        <f t="shared" si="0"/>
        <v>1313</v>
      </c>
      <c r="F13" s="2">
        <f t="shared" si="2"/>
        <v>2.1008</v>
      </c>
      <c r="G13" s="2">
        <v>150</v>
      </c>
      <c r="H13" s="2">
        <v>102</v>
      </c>
      <c r="I13" s="2">
        <f t="shared" si="1"/>
        <v>1530</v>
      </c>
      <c r="J13" s="2">
        <f t="shared" si="3"/>
        <v>2.448</v>
      </c>
    </row>
    <row r="14" spans="1:10" ht="17.25" customHeight="1">
      <c r="A14" s="4">
        <v>9</v>
      </c>
      <c r="B14" s="2" t="s">
        <v>11</v>
      </c>
      <c r="C14" s="2">
        <v>100</v>
      </c>
      <c r="D14" s="2">
        <v>97</v>
      </c>
      <c r="E14" s="2">
        <f t="shared" si="0"/>
        <v>970</v>
      </c>
      <c r="F14" s="2">
        <f t="shared" si="2"/>
        <v>1.552</v>
      </c>
      <c r="G14" s="2">
        <v>120</v>
      </c>
      <c r="H14" s="2">
        <v>98</v>
      </c>
      <c r="I14" s="2">
        <f t="shared" si="1"/>
        <v>1176</v>
      </c>
      <c r="J14" s="2">
        <f t="shared" si="3"/>
        <v>1.8816000000000002</v>
      </c>
    </row>
    <row r="15" spans="1:10" ht="17.25" customHeight="1">
      <c r="A15" s="4">
        <v>10</v>
      </c>
      <c r="B15" s="2" t="s">
        <v>9</v>
      </c>
      <c r="C15" s="2">
        <v>25</v>
      </c>
      <c r="D15" s="2">
        <v>96</v>
      </c>
      <c r="E15" s="2">
        <f t="shared" si="0"/>
        <v>240</v>
      </c>
      <c r="F15" s="2">
        <f t="shared" si="2"/>
        <v>0.384</v>
      </c>
      <c r="G15" s="2">
        <v>60</v>
      </c>
      <c r="H15" s="2">
        <v>97</v>
      </c>
      <c r="I15" s="2">
        <f t="shared" si="1"/>
        <v>582</v>
      </c>
      <c r="J15" s="2">
        <f t="shared" si="3"/>
        <v>0.9312</v>
      </c>
    </row>
    <row r="16" spans="1:10" ht="17.25" customHeight="1">
      <c r="A16" s="4">
        <v>11</v>
      </c>
      <c r="B16" s="2" t="s">
        <v>10</v>
      </c>
      <c r="C16" s="2">
        <v>50</v>
      </c>
      <c r="D16" s="2">
        <v>96</v>
      </c>
      <c r="E16" s="2">
        <f t="shared" si="0"/>
        <v>480</v>
      </c>
      <c r="F16" s="2">
        <f t="shared" si="2"/>
        <v>0.768</v>
      </c>
      <c r="G16" s="2">
        <v>90</v>
      </c>
      <c r="H16" s="2">
        <v>98</v>
      </c>
      <c r="I16" s="2">
        <f t="shared" si="1"/>
        <v>882</v>
      </c>
      <c r="J16" s="2">
        <f t="shared" si="3"/>
        <v>1.4112</v>
      </c>
    </row>
    <row r="17" spans="1:10" ht="17.25" customHeight="1">
      <c r="A17" s="4">
        <v>12</v>
      </c>
      <c r="B17" s="2" t="s">
        <v>20</v>
      </c>
      <c r="C17" s="2">
        <v>110</v>
      </c>
      <c r="D17" s="2">
        <v>95</v>
      </c>
      <c r="E17" s="2">
        <f t="shared" si="0"/>
        <v>1045</v>
      </c>
      <c r="F17" s="2">
        <f t="shared" si="2"/>
        <v>1.6720000000000002</v>
      </c>
      <c r="G17" s="2">
        <v>150</v>
      </c>
      <c r="H17" s="2">
        <v>100</v>
      </c>
      <c r="I17" s="2">
        <f t="shared" si="1"/>
        <v>1500</v>
      </c>
      <c r="J17" s="2">
        <f t="shared" si="3"/>
        <v>2.4</v>
      </c>
    </row>
    <row r="18" spans="1:10" ht="17.25" customHeight="1">
      <c r="A18" s="4">
        <v>13</v>
      </c>
      <c r="B18" s="2" t="s">
        <v>21</v>
      </c>
      <c r="C18" s="2">
        <v>65</v>
      </c>
      <c r="D18" s="2">
        <v>94</v>
      </c>
      <c r="E18" s="2">
        <f t="shared" si="0"/>
        <v>611</v>
      </c>
      <c r="F18" s="2">
        <f t="shared" si="2"/>
        <v>0.9776</v>
      </c>
      <c r="G18" s="2">
        <v>100</v>
      </c>
      <c r="H18" s="2">
        <v>96</v>
      </c>
      <c r="I18" s="2">
        <f t="shared" si="1"/>
        <v>960</v>
      </c>
      <c r="J18" s="2">
        <f t="shared" si="3"/>
        <v>1.536</v>
      </c>
    </row>
    <row r="19" spans="1:10" ht="17.25" customHeight="1">
      <c r="A19" s="4">
        <v>14</v>
      </c>
      <c r="B19" s="2" t="s">
        <v>22</v>
      </c>
      <c r="C19" s="2">
        <v>30</v>
      </c>
      <c r="D19" s="2">
        <v>92</v>
      </c>
      <c r="E19" s="2">
        <f t="shared" si="0"/>
        <v>276</v>
      </c>
      <c r="F19" s="2">
        <f t="shared" si="2"/>
        <v>0.44160000000000005</v>
      </c>
      <c r="G19" s="2">
        <v>50</v>
      </c>
      <c r="H19" s="2">
        <v>95</v>
      </c>
      <c r="I19" s="2">
        <f t="shared" si="1"/>
        <v>475</v>
      </c>
      <c r="J19" s="2">
        <f t="shared" si="3"/>
        <v>0.76</v>
      </c>
    </row>
    <row r="20" spans="1:10" ht="17.25" customHeight="1">
      <c r="A20" s="4">
        <v>15</v>
      </c>
      <c r="B20" s="2" t="s">
        <v>23</v>
      </c>
      <c r="C20" s="2">
        <v>20</v>
      </c>
      <c r="D20" s="2">
        <v>94</v>
      </c>
      <c r="E20" s="2">
        <f t="shared" si="0"/>
        <v>188</v>
      </c>
      <c r="F20" s="2">
        <f t="shared" si="2"/>
        <v>0.3008</v>
      </c>
      <c r="G20" s="2">
        <v>30</v>
      </c>
      <c r="H20" s="2">
        <v>95</v>
      </c>
      <c r="I20" s="2">
        <f t="shared" si="1"/>
        <v>285</v>
      </c>
      <c r="J20" s="2">
        <f t="shared" si="3"/>
        <v>0.456</v>
      </c>
    </row>
    <row r="21" spans="1:10" ht="17.25" customHeight="1">
      <c r="A21" s="4">
        <v>16</v>
      </c>
      <c r="B21" s="2" t="s">
        <v>24</v>
      </c>
      <c r="C21" s="2">
        <v>30</v>
      </c>
      <c r="D21" s="2">
        <v>94</v>
      </c>
      <c r="E21" s="2">
        <f t="shared" si="0"/>
        <v>282</v>
      </c>
      <c r="F21" s="2">
        <f t="shared" si="2"/>
        <v>0.45120000000000005</v>
      </c>
      <c r="G21" s="2">
        <v>50</v>
      </c>
      <c r="H21" s="2">
        <v>95</v>
      </c>
      <c r="I21" s="2">
        <f t="shared" si="1"/>
        <v>475</v>
      </c>
      <c r="J21" s="2">
        <f t="shared" si="3"/>
        <v>0.76</v>
      </c>
    </row>
    <row r="22" spans="1:10" ht="17.25" customHeight="1">
      <c r="A22" s="4">
        <v>17</v>
      </c>
      <c r="B22" s="2" t="s">
        <v>25</v>
      </c>
      <c r="C22" s="2">
        <v>20</v>
      </c>
      <c r="D22" s="2">
        <v>93</v>
      </c>
      <c r="E22" s="2">
        <f t="shared" si="0"/>
        <v>186</v>
      </c>
      <c r="F22" s="2">
        <f t="shared" si="2"/>
        <v>0.29760000000000003</v>
      </c>
      <c r="G22" s="2">
        <v>35</v>
      </c>
      <c r="H22" s="2">
        <v>95</v>
      </c>
      <c r="I22" s="2">
        <f t="shared" si="1"/>
        <v>332.5</v>
      </c>
      <c r="J22" s="2">
        <f t="shared" si="3"/>
        <v>0.532</v>
      </c>
    </row>
    <row r="23" spans="1:10" ht="17.25" customHeight="1">
      <c r="A23" s="4">
        <v>18</v>
      </c>
      <c r="B23" s="2" t="s">
        <v>26</v>
      </c>
      <c r="C23" s="2">
        <v>10</v>
      </c>
      <c r="D23" s="2">
        <v>92</v>
      </c>
      <c r="E23" s="2">
        <f t="shared" si="0"/>
        <v>92</v>
      </c>
      <c r="F23" s="2">
        <f t="shared" si="2"/>
        <v>0.1472</v>
      </c>
      <c r="G23" s="2">
        <v>35</v>
      </c>
      <c r="H23" s="2">
        <v>95</v>
      </c>
      <c r="I23" s="2">
        <f t="shared" si="1"/>
        <v>332.5</v>
      </c>
      <c r="J23" s="2">
        <f t="shared" si="3"/>
        <v>0.532</v>
      </c>
    </row>
    <row r="24" spans="1:10" ht="17.25" customHeight="1">
      <c r="A24" s="4"/>
      <c r="B24" s="5" t="s">
        <v>17</v>
      </c>
      <c r="C24" s="5">
        <f>SUM(C6:C23)</f>
        <v>1500</v>
      </c>
      <c r="D24" s="5"/>
      <c r="E24" s="3">
        <f>SUM(E6:E23)</f>
        <v>14679</v>
      </c>
      <c r="F24" s="2">
        <f t="shared" si="2"/>
        <v>23.4864</v>
      </c>
      <c r="G24" s="6">
        <f>SUM(G6:G23)</f>
        <v>2000</v>
      </c>
      <c r="H24" s="6"/>
      <c r="I24" s="6">
        <f>SUM(I6:I23)</f>
        <v>20003</v>
      </c>
      <c r="J24" s="2">
        <f t="shared" si="3"/>
        <v>32.0048</v>
      </c>
    </row>
  </sheetData>
  <mergeCells count="5">
    <mergeCell ref="A1:J1"/>
    <mergeCell ref="C4:F4"/>
    <mergeCell ref="G4:J4"/>
    <mergeCell ref="B4:B5"/>
    <mergeCell ref="A4:A5"/>
  </mergeCells>
  <printOptions/>
  <pageMargins left="0.88" right="0" top="0.54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C1"/>
    </sheetView>
  </sheetViews>
  <sheetFormatPr defaultColWidth="8.796875" defaultRowHeight="15"/>
  <cols>
    <col min="1" max="1" width="3.5" style="1" customWidth="1"/>
    <col min="2" max="2" width="12.3984375" style="0" customWidth="1"/>
    <col min="3" max="3" width="6.3984375" style="0" customWidth="1"/>
    <col min="4" max="4" width="8" style="0" customWidth="1"/>
    <col min="5" max="5" width="7.5" style="0" customWidth="1"/>
    <col min="6" max="6" width="13.8984375" style="1" customWidth="1"/>
    <col min="7" max="7" width="5.69921875" style="0" customWidth="1"/>
    <col min="8" max="8" width="7" style="0" customWidth="1"/>
    <col min="9" max="9" width="7.3984375" style="0" customWidth="1"/>
    <col min="10" max="10" width="13.59765625" style="0" customWidth="1"/>
  </cols>
  <sheetData>
    <row r="1" spans="1:3" ht="16.5">
      <c r="A1" s="70"/>
      <c r="B1" s="70"/>
      <c r="C1" s="70"/>
    </row>
    <row r="2" spans="1:3" ht="15.75" customHeight="1">
      <c r="A2" s="64"/>
      <c r="B2" s="64"/>
      <c r="C2" s="64"/>
    </row>
    <row r="3" spans="1:10" ht="29.25" customHeight="1">
      <c r="A3" s="63" t="s">
        <v>88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10" customFormat="1" ht="15.75" customHeight="1">
      <c r="A4" s="36"/>
      <c r="B4" s="37" t="s">
        <v>87</v>
      </c>
      <c r="C4" s="37"/>
      <c r="D4" s="37"/>
      <c r="E4" s="37"/>
      <c r="F4" s="42"/>
      <c r="G4" s="37"/>
      <c r="H4" s="37"/>
      <c r="I4" s="37"/>
      <c r="J4" s="37"/>
    </row>
    <row r="5" spans="1:10" ht="19.5" customHeight="1">
      <c r="A5" s="59" t="s">
        <v>0</v>
      </c>
      <c r="B5" s="57" t="s">
        <v>1</v>
      </c>
      <c r="C5" s="65" t="s">
        <v>18</v>
      </c>
      <c r="D5" s="66"/>
      <c r="E5" s="66"/>
      <c r="F5" s="67"/>
      <c r="G5" s="65" t="s">
        <v>19</v>
      </c>
      <c r="H5" s="66"/>
      <c r="I5" s="66"/>
      <c r="J5" s="67"/>
    </row>
    <row r="6" spans="1:10" ht="66.75" customHeight="1">
      <c r="A6" s="60"/>
      <c r="B6" s="58"/>
      <c r="C6" s="15" t="s">
        <v>2</v>
      </c>
      <c r="D6" s="15" t="s">
        <v>28</v>
      </c>
      <c r="E6" s="19" t="s">
        <v>3</v>
      </c>
      <c r="F6" s="15" t="s">
        <v>4</v>
      </c>
      <c r="G6" s="15" t="s">
        <v>2</v>
      </c>
      <c r="H6" s="15" t="s">
        <v>28</v>
      </c>
      <c r="I6" s="19" t="s">
        <v>3</v>
      </c>
      <c r="J6" s="15" t="s">
        <v>4</v>
      </c>
    </row>
    <row r="7" spans="1:10" ht="21" customHeight="1">
      <c r="A7" s="43">
        <v>1</v>
      </c>
      <c r="B7" s="43" t="s">
        <v>95</v>
      </c>
      <c r="C7" s="44">
        <v>15</v>
      </c>
      <c r="D7" s="44">
        <v>100</v>
      </c>
      <c r="E7" s="45">
        <v>150</v>
      </c>
      <c r="F7" s="47">
        <f>E7*0.0014</f>
        <v>0.21</v>
      </c>
      <c r="G7" s="44">
        <v>20</v>
      </c>
      <c r="H7" s="44">
        <v>150</v>
      </c>
      <c r="I7" s="45">
        <f>G7*H7/10</f>
        <v>300</v>
      </c>
      <c r="J7" s="48">
        <f>I7*0.0014</f>
        <v>0.42</v>
      </c>
    </row>
    <row r="8" spans="1:10" ht="21" customHeight="1">
      <c r="A8" s="43">
        <v>2</v>
      </c>
      <c r="B8" s="43" t="s">
        <v>94</v>
      </c>
      <c r="C8" s="44">
        <v>5</v>
      </c>
      <c r="D8" s="44">
        <v>100</v>
      </c>
      <c r="E8" s="45">
        <v>50</v>
      </c>
      <c r="F8" s="47">
        <f>E8*0.0014</f>
        <v>0.06999999999999999</v>
      </c>
      <c r="G8" s="44">
        <v>10</v>
      </c>
      <c r="H8" s="44">
        <v>150</v>
      </c>
      <c r="I8" s="45">
        <f>G8*H8/10</f>
        <v>150</v>
      </c>
      <c r="J8" s="48">
        <f>I8*0.0014</f>
        <v>0.21</v>
      </c>
    </row>
    <row r="9" spans="1:10" ht="17.25" customHeight="1">
      <c r="A9" s="43">
        <v>3</v>
      </c>
      <c r="B9" s="24" t="s">
        <v>5</v>
      </c>
      <c r="C9" s="2">
        <v>15</v>
      </c>
      <c r="D9" s="2">
        <v>100</v>
      </c>
      <c r="E9" s="2">
        <f aca="true" t="shared" si="0" ref="E9:E18">C9*D9/10</f>
        <v>150</v>
      </c>
      <c r="F9" s="4">
        <f>E9*0.0014</f>
        <v>0.21</v>
      </c>
      <c r="G9" s="2">
        <v>20</v>
      </c>
      <c r="H9" s="2">
        <v>150</v>
      </c>
      <c r="I9" s="45">
        <f>G9*H9/10</f>
        <v>300</v>
      </c>
      <c r="J9" s="49">
        <f>I9*0.0014</f>
        <v>0.42</v>
      </c>
    </row>
    <row r="10" spans="1:10" ht="17.25" customHeight="1">
      <c r="A10" s="43">
        <v>4</v>
      </c>
      <c r="B10" s="24" t="s">
        <v>15</v>
      </c>
      <c r="C10" s="2">
        <v>10</v>
      </c>
      <c r="D10" s="2">
        <v>100</v>
      </c>
      <c r="E10" s="2">
        <f t="shared" si="0"/>
        <v>100</v>
      </c>
      <c r="F10" s="4">
        <f aca="true" t="shared" si="1" ref="F10:F18">E10*0.0014</f>
        <v>0.13999999999999999</v>
      </c>
      <c r="G10" s="2">
        <v>20</v>
      </c>
      <c r="H10" s="2">
        <v>150</v>
      </c>
      <c r="I10" s="2">
        <f aca="true" t="shared" si="2" ref="I10:I18">G10*H10/10</f>
        <v>300</v>
      </c>
      <c r="J10" s="49">
        <f aca="true" t="shared" si="3" ref="J10:J18">I10*0.0014</f>
        <v>0.42</v>
      </c>
    </row>
    <row r="11" spans="1:10" ht="17.25" customHeight="1">
      <c r="A11" s="43">
        <v>5</v>
      </c>
      <c r="B11" s="24" t="s">
        <v>6</v>
      </c>
      <c r="C11" s="2">
        <v>5</v>
      </c>
      <c r="D11" s="2">
        <v>100</v>
      </c>
      <c r="E11" s="2">
        <f t="shared" si="0"/>
        <v>50</v>
      </c>
      <c r="F11" s="4">
        <f t="shared" si="1"/>
        <v>0.06999999999999999</v>
      </c>
      <c r="G11" s="2">
        <v>10</v>
      </c>
      <c r="H11" s="2">
        <v>150</v>
      </c>
      <c r="I11" s="2">
        <f t="shared" si="2"/>
        <v>150</v>
      </c>
      <c r="J11" s="49">
        <f t="shared" si="3"/>
        <v>0.21</v>
      </c>
    </row>
    <row r="12" spans="1:10" ht="17.25" customHeight="1">
      <c r="A12" s="43">
        <v>6</v>
      </c>
      <c r="B12" s="24" t="s">
        <v>7</v>
      </c>
      <c r="C12" s="2">
        <v>15</v>
      </c>
      <c r="D12" s="2">
        <v>100</v>
      </c>
      <c r="E12" s="2">
        <f t="shared" si="0"/>
        <v>150</v>
      </c>
      <c r="F12" s="4">
        <f t="shared" si="1"/>
        <v>0.21</v>
      </c>
      <c r="G12" s="2">
        <v>25</v>
      </c>
      <c r="H12" s="2">
        <v>150</v>
      </c>
      <c r="I12" s="2">
        <f t="shared" si="2"/>
        <v>375</v>
      </c>
      <c r="J12" s="49">
        <f t="shared" si="3"/>
        <v>0.525</v>
      </c>
    </row>
    <row r="13" spans="1:10" ht="17.25" customHeight="1">
      <c r="A13" s="43">
        <v>7</v>
      </c>
      <c r="B13" s="24" t="s">
        <v>8</v>
      </c>
      <c r="C13" s="2">
        <v>15</v>
      </c>
      <c r="D13" s="2">
        <v>100</v>
      </c>
      <c r="E13" s="2">
        <f t="shared" si="0"/>
        <v>150</v>
      </c>
      <c r="F13" s="4">
        <f t="shared" si="1"/>
        <v>0.21</v>
      </c>
      <c r="G13" s="2">
        <v>20</v>
      </c>
      <c r="H13" s="2">
        <v>150</v>
      </c>
      <c r="I13" s="2">
        <f t="shared" si="2"/>
        <v>300</v>
      </c>
      <c r="J13" s="49">
        <f t="shared" si="3"/>
        <v>0.42</v>
      </c>
    </row>
    <row r="14" spans="1:10" ht="17.25" customHeight="1">
      <c r="A14" s="43">
        <v>8</v>
      </c>
      <c r="B14" s="24" t="s">
        <v>10</v>
      </c>
      <c r="C14" s="2">
        <v>15</v>
      </c>
      <c r="D14" s="2">
        <v>100</v>
      </c>
      <c r="E14" s="2">
        <f t="shared" si="0"/>
        <v>150</v>
      </c>
      <c r="F14" s="4">
        <f t="shared" si="1"/>
        <v>0.21</v>
      </c>
      <c r="G14" s="2">
        <v>20</v>
      </c>
      <c r="H14" s="2">
        <v>150</v>
      </c>
      <c r="I14" s="2">
        <f t="shared" si="2"/>
        <v>300</v>
      </c>
      <c r="J14" s="49">
        <f t="shared" si="3"/>
        <v>0.42</v>
      </c>
    </row>
    <row r="15" spans="1:10" ht="17.25" customHeight="1">
      <c r="A15" s="43">
        <v>9</v>
      </c>
      <c r="B15" s="24" t="s">
        <v>20</v>
      </c>
      <c r="C15" s="2">
        <v>15</v>
      </c>
      <c r="D15" s="2">
        <v>100</v>
      </c>
      <c r="E15" s="2">
        <f t="shared" si="0"/>
        <v>150</v>
      </c>
      <c r="F15" s="4">
        <f t="shared" si="1"/>
        <v>0.21</v>
      </c>
      <c r="G15" s="2">
        <v>15</v>
      </c>
      <c r="H15" s="2">
        <v>150</v>
      </c>
      <c r="I15" s="2">
        <f t="shared" si="2"/>
        <v>225</v>
      </c>
      <c r="J15" s="49">
        <f t="shared" si="3"/>
        <v>0.315</v>
      </c>
    </row>
    <row r="16" spans="1:10" ht="17.25" customHeight="1">
      <c r="A16" s="43">
        <v>10</v>
      </c>
      <c r="B16" s="24" t="s">
        <v>42</v>
      </c>
      <c r="C16" s="2">
        <v>5</v>
      </c>
      <c r="D16" s="2">
        <v>100</v>
      </c>
      <c r="E16" s="2">
        <f t="shared" si="0"/>
        <v>50</v>
      </c>
      <c r="F16" s="4">
        <f t="shared" si="1"/>
        <v>0.06999999999999999</v>
      </c>
      <c r="G16" s="2">
        <v>5</v>
      </c>
      <c r="H16" s="2">
        <v>150</v>
      </c>
      <c r="I16" s="2">
        <f t="shared" si="2"/>
        <v>75</v>
      </c>
      <c r="J16" s="49">
        <f t="shared" si="3"/>
        <v>0.105</v>
      </c>
    </row>
    <row r="17" spans="1:10" ht="17.25" customHeight="1">
      <c r="A17" s="43">
        <v>11</v>
      </c>
      <c r="B17" s="24" t="s">
        <v>96</v>
      </c>
      <c r="C17" s="2">
        <v>5</v>
      </c>
      <c r="D17" s="2">
        <v>100</v>
      </c>
      <c r="E17" s="2">
        <f t="shared" si="0"/>
        <v>50</v>
      </c>
      <c r="F17" s="4">
        <f t="shared" si="1"/>
        <v>0.06999999999999999</v>
      </c>
      <c r="G17" s="2">
        <v>5</v>
      </c>
      <c r="H17" s="2">
        <v>150</v>
      </c>
      <c r="I17" s="2">
        <f t="shared" si="2"/>
        <v>75</v>
      </c>
      <c r="J17" s="49">
        <f t="shared" si="3"/>
        <v>0.105</v>
      </c>
    </row>
    <row r="18" spans="1:10" ht="17.25" customHeight="1">
      <c r="A18" s="43">
        <v>12</v>
      </c>
      <c r="B18" s="24" t="s">
        <v>43</v>
      </c>
      <c r="C18" s="2">
        <v>20</v>
      </c>
      <c r="D18" s="2">
        <v>100</v>
      </c>
      <c r="E18" s="2">
        <f t="shared" si="0"/>
        <v>200</v>
      </c>
      <c r="F18" s="4">
        <f t="shared" si="1"/>
        <v>0.27999999999999997</v>
      </c>
      <c r="G18" s="2">
        <v>30</v>
      </c>
      <c r="H18" s="2">
        <v>150</v>
      </c>
      <c r="I18" s="2">
        <f t="shared" si="2"/>
        <v>450</v>
      </c>
      <c r="J18" s="49">
        <f t="shared" si="3"/>
        <v>0.63</v>
      </c>
    </row>
    <row r="19" spans="1:10" ht="17.25" customHeight="1">
      <c r="A19" s="4"/>
      <c r="B19" s="5" t="s">
        <v>17</v>
      </c>
      <c r="C19" s="20">
        <f>SUM(C7:C18)</f>
        <v>140</v>
      </c>
      <c r="D19" s="46">
        <v>100</v>
      </c>
      <c r="E19" s="3">
        <f>SUM(E7:E18)</f>
        <v>1400</v>
      </c>
      <c r="F19" s="5">
        <f>SUM(F7:F18)</f>
        <v>1.96</v>
      </c>
      <c r="G19" s="3">
        <f>SUM(G7:G18)</f>
        <v>200</v>
      </c>
      <c r="H19" s="6">
        <v>150</v>
      </c>
      <c r="I19" s="6">
        <f>SUM(I9:I18)</f>
        <v>2550</v>
      </c>
      <c r="J19" s="50">
        <f>SUM(J7:J18)</f>
        <v>4.2</v>
      </c>
    </row>
    <row r="20" spans="1:10" ht="15">
      <c r="A20" s="68"/>
      <c r="B20" s="69"/>
      <c r="C20" s="69"/>
      <c r="D20" s="69"/>
      <c r="E20" s="69"/>
      <c r="F20" s="69"/>
      <c r="G20" s="69"/>
      <c r="H20" s="69"/>
      <c r="I20" s="69"/>
      <c r="J20" s="69"/>
    </row>
  </sheetData>
  <mergeCells count="8">
    <mergeCell ref="A20:J20"/>
    <mergeCell ref="C5:F5"/>
    <mergeCell ref="G5:J5"/>
    <mergeCell ref="A1:C1"/>
    <mergeCell ref="B5:B6"/>
    <mergeCell ref="A5:A6"/>
    <mergeCell ref="A2:C2"/>
    <mergeCell ref="A3:J3"/>
  </mergeCells>
  <printOptions/>
  <pageMargins left="0.88" right="0" top="0.54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3">
      <selection activeCell="L29" sqref="L29"/>
    </sheetView>
  </sheetViews>
  <sheetFormatPr defaultColWidth="8.796875" defaultRowHeight="15"/>
  <cols>
    <col min="1" max="1" width="3.5" style="1" customWidth="1"/>
    <col min="2" max="2" width="12.3984375" style="0" customWidth="1"/>
    <col min="3" max="3" width="6.3984375" style="0" customWidth="1"/>
    <col min="4" max="4" width="8" style="0" customWidth="1"/>
    <col min="5" max="5" width="7.5" style="0" customWidth="1"/>
    <col min="6" max="6" width="13.8984375" style="0" customWidth="1"/>
    <col min="7" max="7" width="5.69921875" style="0" customWidth="1"/>
    <col min="8" max="8" width="7" style="0" customWidth="1"/>
    <col min="9" max="9" width="7.3984375" style="0" customWidth="1"/>
    <col min="10" max="10" width="13.59765625" style="0" customWidth="1"/>
  </cols>
  <sheetData>
    <row r="1" spans="1:10" ht="20.25">
      <c r="A1" s="63" t="s">
        <v>86</v>
      </c>
      <c r="B1" s="64"/>
      <c r="C1" s="64"/>
      <c r="D1" s="64"/>
      <c r="E1" s="64"/>
      <c r="F1" s="64"/>
      <c r="G1" s="64"/>
      <c r="H1" s="64"/>
      <c r="I1" s="64"/>
      <c r="J1" s="64"/>
    </row>
    <row r="2" spans="1:13" s="35" customFormat="1" ht="29.25" customHeight="1">
      <c r="A2" s="36"/>
      <c r="B2" s="37" t="s">
        <v>91</v>
      </c>
      <c r="C2" s="37"/>
      <c r="D2" s="37"/>
      <c r="E2" s="37"/>
      <c r="F2" s="37"/>
      <c r="G2" s="37"/>
      <c r="H2" s="37"/>
      <c r="I2" s="37"/>
      <c r="J2" s="37"/>
      <c r="K2" s="34"/>
      <c r="L2" s="34"/>
      <c r="M2" s="34"/>
    </row>
    <row r="3" spans="1:10" s="10" customFormat="1" ht="15.75" customHeight="1">
      <c r="A3" s="11"/>
      <c r="B3" s="11"/>
      <c r="C3" s="9"/>
      <c r="D3" s="9"/>
      <c r="E3" s="9"/>
      <c r="F3" s="9"/>
      <c r="G3" s="9"/>
      <c r="H3" s="12"/>
      <c r="I3" s="12"/>
      <c r="J3" s="12"/>
    </row>
    <row r="4" spans="1:10" ht="19.5" customHeight="1">
      <c r="A4" s="59" t="s">
        <v>0</v>
      </c>
      <c r="B4" s="57" t="s">
        <v>1</v>
      </c>
      <c r="C4" s="65" t="s">
        <v>18</v>
      </c>
      <c r="D4" s="66"/>
      <c r="E4" s="66"/>
      <c r="F4" s="67"/>
      <c r="G4" s="65" t="s">
        <v>19</v>
      </c>
      <c r="H4" s="66"/>
      <c r="I4" s="66"/>
      <c r="J4" s="67"/>
    </row>
    <row r="5" spans="1:10" ht="78" customHeight="1">
      <c r="A5" s="60"/>
      <c r="B5" s="58"/>
      <c r="C5" s="7" t="s">
        <v>2</v>
      </c>
      <c r="D5" s="7" t="s">
        <v>28</v>
      </c>
      <c r="E5" s="8" t="s">
        <v>3</v>
      </c>
      <c r="F5" s="7" t="s">
        <v>4</v>
      </c>
      <c r="G5" s="7" t="s">
        <v>2</v>
      </c>
      <c r="H5" s="7" t="s">
        <v>28</v>
      </c>
      <c r="I5" s="8" t="s">
        <v>3</v>
      </c>
      <c r="J5" s="7" t="s">
        <v>4</v>
      </c>
    </row>
    <row r="6" spans="1:10" ht="17.25" customHeight="1">
      <c r="A6" s="4">
        <v>1</v>
      </c>
      <c r="B6" s="2" t="s">
        <v>14</v>
      </c>
      <c r="C6" s="2">
        <v>60</v>
      </c>
      <c r="D6" s="2">
        <v>20</v>
      </c>
      <c r="E6" s="2">
        <f>C6*D6/10</f>
        <v>120</v>
      </c>
      <c r="F6" s="31">
        <f>E6*0.0032</f>
        <v>0.384</v>
      </c>
      <c r="G6" s="2">
        <v>60</v>
      </c>
      <c r="H6" s="2">
        <v>22</v>
      </c>
      <c r="I6" s="2">
        <f>G6*H6/10</f>
        <v>132</v>
      </c>
      <c r="J6" s="31">
        <f>I6*0.0032</f>
        <v>0.4224</v>
      </c>
    </row>
    <row r="7" spans="1:10" ht="17.25" customHeight="1">
      <c r="A7" s="4">
        <v>2</v>
      </c>
      <c r="B7" s="2" t="s">
        <v>5</v>
      </c>
      <c r="C7" s="2">
        <v>75</v>
      </c>
      <c r="D7" s="2">
        <v>20</v>
      </c>
      <c r="E7" s="2">
        <f aca="true" t="shared" si="0" ref="E7:E30">C7*D7/10</f>
        <v>150</v>
      </c>
      <c r="F7" s="31">
        <f aca="true" t="shared" si="1" ref="F7:F31">E7*0.0032</f>
        <v>0.48000000000000004</v>
      </c>
      <c r="G7" s="2">
        <v>75</v>
      </c>
      <c r="H7" s="2">
        <v>22</v>
      </c>
      <c r="I7" s="2">
        <f aca="true" t="shared" si="2" ref="I7:I30">G7*H7/10</f>
        <v>165</v>
      </c>
      <c r="J7" s="31">
        <f aca="true" t="shared" si="3" ref="J7:J31">I7*0.0032</f>
        <v>0.528</v>
      </c>
    </row>
    <row r="8" spans="1:10" ht="17.25" customHeight="1">
      <c r="A8" s="4">
        <v>3</v>
      </c>
      <c r="B8" s="2" t="s">
        <v>15</v>
      </c>
      <c r="C8" s="2">
        <v>90</v>
      </c>
      <c r="D8" s="2">
        <v>21</v>
      </c>
      <c r="E8" s="2">
        <f t="shared" si="0"/>
        <v>189</v>
      </c>
      <c r="F8" s="31">
        <f t="shared" si="1"/>
        <v>0.6048</v>
      </c>
      <c r="G8" s="2">
        <v>90</v>
      </c>
      <c r="H8" s="2">
        <v>25</v>
      </c>
      <c r="I8" s="2">
        <f t="shared" si="2"/>
        <v>225</v>
      </c>
      <c r="J8" s="31">
        <f t="shared" si="3"/>
        <v>0.7200000000000001</v>
      </c>
    </row>
    <row r="9" spans="1:10" ht="17.25" customHeight="1">
      <c r="A9" s="4">
        <v>4</v>
      </c>
      <c r="B9" s="2" t="s">
        <v>6</v>
      </c>
      <c r="C9" s="2">
        <v>100</v>
      </c>
      <c r="D9" s="2">
        <v>22</v>
      </c>
      <c r="E9" s="2">
        <f t="shared" si="0"/>
        <v>220</v>
      </c>
      <c r="F9" s="31">
        <f t="shared" si="1"/>
        <v>0.7040000000000001</v>
      </c>
      <c r="G9" s="2">
        <v>100</v>
      </c>
      <c r="H9" s="2">
        <v>25</v>
      </c>
      <c r="I9" s="2">
        <f t="shared" si="2"/>
        <v>250</v>
      </c>
      <c r="J9" s="31">
        <f t="shared" si="3"/>
        <v>0.8</v>
      </c>
    </row>
    <row r="10" spans="1:10" ht="17.25" customHeight="1">
      <c r="A10" s="4">
        <v>5</v>
      </c>
      <c r="B10" s="2" t="s">
        <v>7</v>
      </c>
      <c r="C10" s="2">
        <v>80</v>
      </c>
      <c r="D10" s="2">
        <v>23</v>
      </c>
      <c r="E10" s="2">
        <f t="shared" si="0"/>
        <v>184</v>
      </c>
      <c r="F10" s="31">
        <f t="shared" si="1"/>
        <v>0.5888</v>
      </c>
      <c r="G10" s="2">
        <v>80</v>
      </c>
      <c r="H10" s="2">
        <v>26</v>
      </c>
      <c r="I10" s="2">
        <f t="shared" si="2"/>
        <v>208</v>
      </c>
      <c r="J10" s="31">
        <f t="shared" si="3"/>
        <v>0.6656000000000001</v>
      </c>
    </row>
    <row r="11" spans="1:10" ht="17.25" customHeight="1">
      <c r="A11" s="4">
        <v>6</v>
      </c>
      <c r="B11" s="2" t="s">
        <v>8</v>
      </c>
      <c r="C11" s="2">
        <v>90</v>
      </c>
      <c r="D11" s="2">
        <v>22</v>
      </c>
      <c r="E11" s="2">
        <f t="shared" si="0"/>
        <v>198</v>
      </c>
      <c r="F11" s="31">
        <f t="shared" si="1"/>
        <v>0.6336</v>
      </c>
      <c r="G11" s="2">
        <v>90</v>
      </c>
      <c r="H11" s="2">
        <v>24</v>
      </c>
      <c r="I11" s="2">
        <f t="shared" si="2"/>
        <v>216</v>
      </c>
      <c r="J11" s="31">
        <f t="shared" si="3"/>
        <v>0.6912</v>
      </c>
    </row>
    <row r="12" spans="1:10" ht="17.25" customHeight="1">
      <c r="A12" s="4">
        <v>7</v>
      </c>
      <c r="B12" s="2" t="s">
        <v>12</v>
      </c>
      <c r="C12" s="2">
        <v>70</v>
      </c>
      <c r="D12" s="2">
        <v>20</v>
      </c>
      <c r="E12" s="2">
        <f t="shared" si="0"/>
        <v>140</v>
      </c>
      <c r="F12" s="31">
        <f t="shared" si="1"/>
        <v>0.448</v>
      </c>
      <c r="G12" s="2">
        <v>70</v>
      </c>
      <c r="H12" s="2">
        <v>22</v>
      </c>
      <c r="I12" s="2">
        <f t="shared" si="2"/>
        <v>154</v>
      </c>
      <c r="J12" s="31">
        <f t="shared" si="3"/>
        <v>0.4928</v>
      </c>
    </row>
    <row r="13" spans="1:10" ht="17.25" customHeight="1">
      <c r="A13" s="4">
        <v>8</v>
      </c>
      <c r="B13" s="2" t="s">
        <v>13</v>
      </c>
      <c r="C13" s="2">
        <v>40</v>
      </c>
      <c r="D13" s="2">
        <v>20</v>
      </c>
      <c r="E13" s="2">
        <f t="shared" si="0"/>
        <v>80</v>
      </c>
      <c r="F13" s="31">
        <f t="shared" si="1"/>
        <v>0.256</v>
      </c>
      <c r="G13" s="2">
        <v>40</v>
      </c>
      <c r="H13" s="2">
        <v>22</v>
      </c>
      <c r="I13" s="2">
        <f t="shared" si="2"/>
        <v>88</v>
      </c>
      <c r="J13" s="31">
        <f t="shared" si="3"/>
        <v>0.2816</v>
      </c>
    </row>
    <row r="14" spans="1:10" ht="17.25" customHeight="1">
      <c r="A14" s="4">
        <v>9</v>
      </c>
      <c r="B14" s="2" t="s">
        <v>11</v>
      </c>
      <c r="C14" s="2">
        <v>30</v>
      </c>
      <c r="D14" s="2">
        <v>21</v>
      </c>
      <c r="E14" s="2">
        <f t="shared" si="0"/>
        <v>63</v>
      </c>
      <c r="F14" s="31">
        <f t="shared" si="1"/>
        <v>0.2016</v>
      </c>
      <c r="G14" s="2">
        <v>30</v>
      </c>
      <c r="H14" s="2">
        <v>24</v>
      </c>
      <c r="I14" s="2">
        <f t="shared" si="2"/>
        <v>72</v>
      </c>
      <c r="J14" s="31">
        <f t="shared" si="3"/>
        <v>0.23040000000000002</v>
      </c>
    </row>
    <row r="15" spans="1:10" ht="17.25" customHeight="1">
      <c r="A15" s="4">
        <v>10</v>
      </c>
      <c r="B15" s="2" t="s">
        <v>9</v>
      </c>
      <c r="C15" s="2">
        <v>15</v>
      </c>
      <c r="D15" s="2">
        <v>22</v>
      </c>
      <c r="E15" s="2">
        <f t="shared" si="0"/>
        <v>33</v>
      </c>
      <c r="F15" s="31">
        <f t="shared" si="1"/>
        <v>0.1056</v>
      </c>
      <c r="G15" s="2">
        <v>15</v>
      </c>
      <c r="H15" s="2">
        <v>25</v>
      </c>
      <c r="I15" s="2">
        <f t="shared" si="2"/>
        <v>37.5</v>
      </c>
      <c r="J15" s="31">
        <f t="shared" si="3"/>
        <v>0.12000000000000001</v>
      </c>
    </row>
    <row r="16" spans="1:10" ht="17.25" customHeight="1">
      <c r="A16" s="4">
        <v>11</v>
      </c>
      <c r="B16" s="2" t="s">
        <v>10</v>
      </c>
      <c r="C16" s="2">
        <v>140</v>
      </c>
      <c r="D16" s="2">
        <v>22</v>
      </c>
      <c r="E16" s="2">
        <f t="shared" si="0"/>
        <v>308</v>
      </c>
      <c r="F16" s="31">
        <f t="shared" si="1"/>
        <v>0.9856</v>
      </c>
      <c r="G16" s="2">
        <v>140</v>
      </c>
      <c r="H16" s="2">
        <v>26</v>
      </c>
      <c r="I16" s="2">
        <f t="shared" si="2"/>
        <v>364</v>
      </c>
      <c r="J16" s="31">
        <f t="shared" si="3"/>
        <v>1.1648</v>
      </c>
    </row>
    <row r="17" spans="1:10" ht="17.25" customHeight="1">
      <c r="A17" s="4">
        <v>12</v>
      </c>
      <c r="B17" s="2" t="s">
        <v>20</v>
      </c>
      <c r="C17" s="2">
        <v>200</v>
      </c>
      <c r="D17" s="2">
        <v>24</v>
      </c>
      <c r="E17" s="2">
        <f t="shared" si="0"/>
        <v>480</v>
      </c>
      <c r="F17" s="31">
        <f t="shared" si="1"/>
        <v>1.536</v>
      </c>
      <c r="G17" s="2">
        <v>200</v>
      </c>
      <c r="H17" s="2">
        <v>26</v>
      </c>
      <c r="I17" s="2">
        <f t="shared" si="2"/>
        <v>520</v>
      </c>
      <c r="J17" s="31">
        <f t="shared" si="3"/>
        <v>1.6640000000000001</v>
      </c>
    </row>
    <row r="18" spans="1:10" ht="17.25" customHeight="1">
      <c r="A18" s="4">
        <v>13</v>
      </c>
      <c r="B18" s="2" t="s">
        <v>21</v>
      </c>
      <c r="C18" s="2">
        <v>80</v>
      </c>
      <c r="D18" s="2">
        <v>21</v>
      </c>
      <c r="E18" s="2">
        <f t="shared" si="0"/>
        <v>168</v>
      </c>
      <c r="F18" s="31">
        <f t="shared" si="1"/>
        <v>0.5376000000000001</v>
      </c>
      <c r="G18" s="2">
        <v>80</v>
      </c>
      <c r="H18" s="2">
        <v>24</v>
      </c>
      <c r="I18" s="2">
        <f t="shared" si="2"/>
        <v>192</v>
      </c>
      <c r="J18" s="31">
        <f t="shared" si="3"/>
        <v>0.6144000000000001</v>
      </c>
    </row>
    <row r="19" spans="1:10" ht="17.25" customHeight="1">
      <c r="A19" s="4">
        <v>16</v>
      </c>
      <c r="B19" s="2" t="s">
        <v>24</v>
      </c>
      <c r="C19" s="2">
        <v>130</v>
      </c>
      <c r="D19" s="2">
        <v>21</v>
      </c>
      <c r="E19" s="2">
        <f t="shared" si="0"/>
        <v>273</v>
      </c>
      <c r="F19" s="31">
        <f t="shared" si="1"/>
        <v>0.8736</v>
      </c>
      <c r="G19" s="2">
        <v>130</v>
      </c>
      <c r="H19" s="2">
        <v>25</v>
      </c>
      <c r="I19" s="2">
        <f t="shared" si="2"/>
        <v>325</v>
      </c>
      <c r="J19" s="31">
        <f t="shared" si="3"/>
        <v>1.04</v>
      </c>
    </row>
    <row r="20" spans="1:10" ht="17.25" customHeight="1">
      <c r="A20" s="4">
        <v>17</v>
      </c>
      <c r="B20" s="2" t="s">
        <v>25</v>
      </c>
      <c r="C20" s="2">
        <v>100</v>
      </c>
      <c r="D20" s="2">
        <v>22</v>
      </c>
      <c r="E20" s="2">
        <f t="shared" si="0"/>
        <v>220</v>
      </c>
      <c r="F20" s="31">
        <f t="shared" si="1"/>
        <v>0.7040000000000001</v>
      </c>
      <c r="G20" s="2">
        <v>100</v>
      </c>
      <c r="H20" s="2">
        <v>25</v>
      </c>
      <c r="I20" s="2">
        <f t="shared" si="2"/>
        <v>250</v>
      </c>
      <c r="J20" s="31">
        <f t="shared" si="3"/>
        <v>0.8</v>
      </c>
    </row>
    <row r="21" spans="1:10" ht="17.25" customHeight="1">
      <c r="A21" s="4">
        <v>19</v>
      </c>
      <c r="B21" s="2" t="s">
        <v>29</v>
      </c>
      <c r="C21" s="2">
        <v>80</v>
      </c>
      <c r="D21" s="2">
        <v>22</v>
      </c>
      <c r="E21" s="2">
        <f t="shared" si="0"/>
        <v>176</v>
      </c>
      <c r="F21" s="31">
        <f t="shared" si="1"/>
        <v>0.5632</v>
      </c>
      <c r="G21" s="2">
        <v>80</v>
      </c>
      <c r="H21" s="2">
        <v>25</v>
      </c>
      <c r="I21" s="2">
        <f t="shared" si="2"/>
        <v>200</v>
      </c>
      <c r="J21" s="31">
        <f t="shared" si="3"/>
        <v>0.64</v>
      </c>
    </row>
    <row r="22" spans="1:10" ht="17.25" customHeight="1">
      <c r="A22" s="4">
        <v>20</v>
      </c>
      <c r="B22" s="2" t="s">
        <v>30</v>
      </c>
      <c r="C22" s="2">
        <v>100</v>
      </c>
      <c r="D22" s="2">
        <v>21</v>
      </c>
      <c r="E22" s="2">
        <f t="shared" si="0"/>
        <v>210</v>
      </c>
      <c r="F22" s="31">
        <f t="shared" si="1"/>
        <v>0.672</v>
      </c>
      <c r="G22" s="2">
        <v>100</v>
      </c>
      <c r="H22" s="2">
        <v>22</v>
      </c>
      <c r="I22" s="2">
        <f t="shared" si="2"/>
        <v>220</v>
      </c>
      <c r="J22" s="31">
        <f t="shared" si="3"/>
        <v>0.7040000000000001</v>
      </c>
    </row>
    <row r="23" spans="1:10" ht="17.25" customHeight="1">
      <c r="A23" s="4">
        <v>21</v>
      </c>
      <c r="B23" s="2" t="s">
        <v>31</v>
      </c>
      <c r="C23" s="2">
        <v>60</v>
      </c>
      <c r="D23" s="2">
        <v>20</v>
      </c>
      <c r="E23" s="2">
        <f t="shared" si="0"/>
        <v>120</v>
      </c>
      <c r="F23" s="31">
        <f t="shared" si="1"/>
        <v>0.384</v>
      </c>
      <c r="G23" s="2">
        <v>60</v>
      </c>
      <c r="H23" s="2">
        <v>24</v>
      </c>
      <c r="I23" s="2">
        <f t="shared" si="2"/>
        <v>144</v>
      </c>
      <c r="J23" s="31">
        <f t="shared" si="3"/>
        <v>0.46080000000000004</v>
      </c>
    </row>
    <row r="24" spans="1:10" ht="17.25" customHeight="1">
      <c r="A24" s="4">
        <v>22</v>
      </c>
      <c r="B24" s="2" t="s">
        <v>32</v>
      </c>
      <c r="C24" s="2">
        <v>130</v>
      </c>
      <c r="D24" s="2">
        <v>25</v>
      </c>
      <c r="E24" s="2">
        <f t="shared" si="0"/>
        <v>325</v>
      </c>
      <c r="F24" s="31">
        <f t="shared" si="1"/>
        <v>1.04</v>
      </c>
      <c r="G24" s="2">
        <v>130</v>
      </c>
      <c r="H24" s="2">
        <v>26</v>
      </c>
      <c r="I24" s="2">
        <f t="shared" si="2"/>
        <v>338</v>
      </c>
      <c r="J24" s="31">
        <f t="shared" si="3"/>
        <v>1.0816000000000001</v>
      </c>
    </row>
    <row r="25" spans="1:10" ht="17.25" customHeight="1">
      <c r="A25" s="4">
        <v>23</v>
      </c>
      <c r="B25" s="2" t="s">
        <v>33</v>
      </c>
      <c r="C25" s="2">
        <v>150</v>
      </c>
      <c r="D25" s="2">
        <v>25</v>
      </c>
      <c r="E25" s="2">
        <f t="shared" si="0"/>
        <v>375</v>
      </c>
      <c r="F25" s="31">
        <f t="shared" si="1"/>
        <v>1.2</v>
      </c>
      <c r="G25" s="2">
        <v>150</v>
      </c>
      <c r="H25" s="2">
        <v>26</v>
      </c>
      <c r="I25" s="2">
        <f t="shared" si="2"/>
        <v>390</v>
      </c>
      <c r="J25" s="31">
        <f t="shared" si="3"/>
        <v>1.248</v>
      </c>
    </row>
    <row r="26" spans="1:10" ht="17.25" customHeight="1">
      <c r="A26" s="4">
        <v>24</v>
      </c>
      <c r="B26" s="2" t="s">
        <v>34</v>
      </c>
      <c r="C26" s="2">
        <v>180</v>
      </c>
      <c r="D26" s="2">
        <v>23</v>
      </c>
      <c r="E26" s="2">
        <f t="shared" si="0"/>
        <v>414</v>
      </c>
      <c r="F26" s="31">
        <f t="shared" si="1"/>
        <v>1.3248</v>
      </c>
      <c r="G26" s="2">
        <v>180</v>
      </c>
      <c r="H26" s="2">
        <v>26</v>
      </c>
      <c r="I26" s="2">
        <f t="shared" si="2"/>
        <v>468</v>
      </c>
      <c r="J26" s="31">
        <f t="shared" si="3"/>
        <v>1.4976</v>
      </c>
    </row>
    <row r="27" spans="1:10" ht="17.25" customHeight="1">
      <c r="A27" s="4">
        <v>25</v>
      </c>
      <c r="B27" s="2" t="s">
        <v>35</v>
      </c>
      <c r="C27" s="2">
        <v>260</v>
      </c>
      <c r="D27" s="2">
        <v>24</v>
      </c>
      <c r="E27" s="2">
        <f t="shared" si="0"/>
        <v>624</v>
      </c>
      <c r="F27" s="31">
        <f t="shared" si="1"/>
        <v>1.9968000000000001</v>
      </c>
      <c r="G27" s="2">
        <v>260</v>
      </c>
      <c r="H27" s="2">
        <v>26</v>
      </c>
      <c r="I27" s="2">
        <f t="shared" si="2"/>
        <v>676</v>
      </c>
      <c r="J27" s="31">
        <f t="shared" si="3"/>
        <v>2.1632000000000002</v>
      </c>
    </row>
    <row r="28" spans="1:10" ht="17.25" customHeight="1">
      <c r="A28" s="4">
        <v>26</v>
      </c>
      <c r="B28" s="2" t="s">
        <v>36</v>
      </c>
      <c r="C28" s="2">
        <v>80</v>
      </c>
      <c r="D28" s="2">
        <v>23</v>
      </c>
      <c r="E28" s="2">
        <f t="shared" si="0"/>
        <v>184</v>
      </c>
      <c r="F28" s="31">
        <f t="shared" si="1"/>
        <v>0.5888</v>
      </c>
      <c r="G28" s="2">
        <v>80</v>
      </c>
      <c r="H28" s="2">
        <v>26</v>
      </c>
      <c r="I28" s="2">
        <f t="shared" si="2"/>
        <v>208</v>
      </c>
      <c r="J28" s="31">
        <f t="shared" si="3"/>
        <v>0.6656000000000001</v>
      </c>
    </row>
    <row r="29" spans="1:10" ht="17.25" customHeight="1">
      <c r="A29" s="4">
        <v>27</v>
      </c>
      <c r="B29" s="2" t="s">
        <v>38</v>
      </c>
      <c r="C29" s="2">
        <v>120</v>
      </c>
      <c r="D29" s="2">
        <v>24</v>
      </c>
      <c r="E29" s="2">
        <f t="shared" si="0"/>
        <v>288</v>
      </c>
      <c r="F29" s="31">
        <f t="shared" si="1"/>
        <v>0.9216000000000001</v>
      </c>
      <c r="G29" s="2">
        <v>120</v>
      </c>
      <c r="H29" s="2">
        <v>26</v>
      </c>
      <c r="I29" s="2">
        <f t="shared" si="2"/>
        <v>312</v>
      </c>
      <c r="J29" s="31">
        <f t="shared" si="3"/>
        <v>0.9984000000000001</v>
      </c>
    </row>
    <row r="30" spans="1:10" ht="17.25" customHeight="1">
      <c r="A30" s="4">
        <v>28</v>
      </c>
      <c r="B30" s="2" t="s">
        <v>37</v>
      </c>
      <c r="C30" s="2">
        <v>40</v>
      </c>
      <c r="D30" s="2">
        <v>21</v>
      </c>
      <c r="E30" s="2">
        <f t="shared" si="0"/>
        <v>84</v>
      </c>
      <c r="F30" s="31">
        <f t="shared" si="1"/>
        <v>0.26880000000000004</v>
      </c>
      <c r="G30" s="2">
        <v>40</v>
      </c>
      <c r="H30" s="2">
        <v>24</v>
      </c>
      <c r="I30" s="2">
        <f t="shared" si="2"/>
        <v>96</v>
      </c>
      <c r="J30" s="31">
        <f t="shared" si="3"/>
        <v>0.30720000000000003</v>
      </c>
    </row>
    <row r="31" spans="1:10" ht="17.25" customHeight="1">
      <c r="A31" s="4"/>
      <c r="B31" s="5" t="s">
        <v>17</v>
      </c>
      <c r="C31" s="5">
        <f>SUM(C6:C30)</f>
        <v>2500</v>
      </c>
      <c r="D31" s="5"/>
      <c r="E31" s="3">
        <f>SUM(E6:E30)</f>
        <v>5626</v>
      </c>
      <c r="F31" s="40">
        <f t="shared" si="1"/>
        <v>18.0032</v>
      </c>
      <c r="G31" s="3">
        <f>SUM(G6:G30)</f>
        <v>2500</v>
      </c>
      <c r="H31" s="6"/>
      <c r="I31" s="6">
        <f>SUM(I6:I30)</f>
        <v>6250.5</v>
      </c>
      <c r="J31" s="40">
        <f t="shared" si="3"/>
        <v>20.0016</v>
      </c>
    </row>
    <row r="32" spans="1:10" ht="15">
      <c r="A32" s="61"/>
      <c r="B32" s="71"/>
      <c r="C32" s="71"/>
      <c r="D32" s="71"/>
      <c r="E32" s="71"/>
      <c r="F32" s="71"/>
      <c r="G32" s="71"/>
      <c r="H32" s="71"/>
      <c r="I32" s="71"/>
      <c r="J32" s="71"/>
    </row>
  </sheetData>
  <mergeCells count="6">
    <mergeCell ref="A1:J1"/>
    <mergeCell ref="A32:J32"/>
    <mergeCell ref="C4:F4"/>
    <mergeCell ref="G4:J4"/>
    <mergeCell ref="B4:B5"/>
    <mergeCell ref="A4:A5"/>
  </mergeCells>
  <printOptions/>
  <pageMargins left="0.88" right="0" top="0.54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G24" sqref="G24"/>
    </sheetView>
  </sheetViews>
  <sheetFormatPr defaultColWidth="8.796875" defaultRowHeight="15"/>
  <cols>
    <col min="1" max="1" width="4.69921875" style="0" customWidth="1"/>
    <col min="2" max="2" width="10.3984375" style="0" customWidth="1"/>
    <col min="3" max="3" width="6.19921875" style="0" customWidth="1"/>
    <col min="4" max="4" width="7.09765625" style="0" customWidth="1"/>
    <col min="5" max="5" width="8.59765625" style="0" customWidth="1"/>
    <col min="6" max="6" width="4.09765625" style="0" customWidth="1"/>
    <col min="7" max="7" width="4.69921875" style="0" customWidth="1"/>
    <col min="8" max="9" width="4.8984375" style="0" customWidth="1"/>
    <col min="10" max="10" width="5" style="0" customWidth="1"/>
    <col min="11" max="11" width="5.5" style="0" customWidth="1"/>
    <col min="12" max="12" width="5.59765625" style="0" customWidth="1"/>
    <col min="13" max="13" width="5.5" style="0" customWidth="1"/>
    <col min="15" max="15" width="3.69921875" style="0" customWidth="1"/>
    <col min="16" max="16" width="5.09765625" style="0" customWidth="1"/>
    <col min="17" max="17" width="5.3984375" style="0" customWidth="1"/>
    <col min="18" max="18" width="4.5" style="0" customWidth="1"/>
    <col min="19" max="19" width="5" style="0" customWidth="1"/>
    <col min="20" max="20" width="6.19921875" style="0" customWidth="1"/>
  </cols>
  <sheetData>
    <row r="1" spans="2:19" ht="17.25">
      <c r="B1" s="21" t="s">
        <v>73</v>
      </c>
      <c r="C1" s="64" t="s">
        <v>74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3:18" ht="15.75">
      <c r="C2" s="80" t="s">
        <v>85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4" spans="1:20" ht="15.75">
      <c r="A4" s="72" t="s">
        <v>0</v>
      </c>
      <c r="B4" s="72" t="s">
        <v>1</v>
      </c>
      <c r="C4" s="75" t="s">
        <v>18</v>
      </c>
      <c r="D4" s="76"/>
      <c r="E4" s="76"/>
      <c r="F4" s="76"/>
      <c r="G4" s="76"/>
      <c r="H4" s="76"/>
      <c r="I4" s="76"/>
      <c r="J4" s="76"/>
      <c r="K4" s="77"/>
      <c r="L4" s="75" t="s">
        <v>19</v>
      </c>
      <c r="M4" s="76"/>
      <c r="N4" s="76"/>
      <c r="O4" s="76"/>
      <c r="P4" s="76"/>
      <c r="Q4" s="76"/>
      <c r="R4" s="76"/>
      <c r="S4" s="76"/>
      <c r="T4" s="77"/>
    </row>
    <row r="5" spans="1:20" ht="15.75">
      <c r="A5" s="73"/>
      <c r="B5" s="73"/>
      <c r="C5" s="75" t="s">
        <v>17</v>
      </c>
      <c r="D5" s="76"/>
      <c r="E5" s="77"/>
      <c r="F5" s="75" t="s">
        <v>81</v>
      </c>
      <c r="G5" s="76"/>
      <c r="H5" s="76"/>
      <c r="I5" s="76"/>
      <c r="J5" s="76"/>
      <c r="K5" s="77"/>
      <c r="L5" s="75" t="s">
        <v>17</v>
      </c>
      <c r="M5" s="76"/>
      <c r="N5" s="77"/>
      <c r="O5" s="75" t="s">
        <v>81</v>
      </c>
      <c r="P5" s="76"/>
      <c r="Q5" s="76"/>
      <c r="R5" s="76"/>
      <c r="S5" s="76"/>
      <c r="T5" s="77"/>
    </row>
    <row r="6" spans="1:20" ht="30" customHeight="1">
      <c r="A6" s="73"/>
      <c r="B6" s="73"/>
      <c r="C6" s="72" t="s">
        <v>82</v>
      </c>
      <c r="D6" s="72" t="s">
        <v>83</v>
      </c>
      <c r="E6" s="78" t="s">
        <v>76</v>
      </c>
      <c r="F6" s="75" t="s">
        <v>77</v>
      </c>
      <c r="G6" s="76"/>
      <c r="H6" s="77"/>
      <c r="I6" s="75" t="s">
        <v>80</v>
      </c>
      <c r="J6" s="76"/>
      <c r="K6" s="77"/>
      <c r="L6" s="72" t="s">
        <v>82</v>
      </c>
      <c r="M6" s="72" t="s">
        <v>83</v>
      </c>
      <c r="N6" s="78" t="s">
        <v>76</v>
      </c>
      <c r="O6" s="75" t="s">
        <v>77</v>
      </c>
      <c r="P6" s="76"/>
      <c r="Q6" s="77"/>
      <c r="R6" s="75" t="s">
        <v>80</v>
      </c>
      <c r="S6" s="76"/>
      <c r="T6" s="77"/>
    </row>
    <row r="7" spans="1:20" ht="15.75">
      <c r="A7" s="74"/>
      <c r="B7" s="74"/>
      <c r="C7" s="74"/>
      <c r="D7" s="74"/>
      <c r="E7" s="79"/>
      <c r="F7" s="32" t="s">
        <v>75</v>
      </c>
      <c r="G7" s="32" t="s">
        <v>78</v>
      </c>
      <c r="H7" s="32" t="s">
        <v>79</v>
      </c>
      <c r="I7" s="32" t="s">
        <v>75</v>
      </c>
      <c r="J7" s="32" t="s">
        <v>78</v>
      </c>
      <c r="K7" s="32" t="s">
        <v>79</v>
      </c>
      <c r="L7" s="74"/>
      <c r="M7" s="74"/>
      <c r="N7" s="79"/>
      <c r="O7" s="32" t="s">
        <v>75</v>
      </c>
      <c r="P7" s="32" t="s">
        <v>78</v>
      </c>
      <c r="Q7" s="32" t="s">
        <v>79</v>
      </c>
      <c r="R7" s="32" t="s">
        <v>75</v>
      </c>
      <c r="S7" s="32" t="s">
        <v>78</v>
      </c>
      <c r="T7" s="32" t="s">
        <v>79</v>
      </c>
    </row>
    <row r="8" spans="1:20" ht="15">
      <c r="A8" s="2">
        <v>1</v>
      </c>
      <c r="B8" s="2" t="s">
        <v>21</v>
      </c>
      <c r="C8" s="2">
        <v>184</v>
      </c>
      <c r="D8" s="2">
        <v>221</v>
      </c>
      <c r="E8" s="2">
        <v>6.188</v>
      </c>
      <c r="F8" s="2"/>
      <c r="G8" s="2"/>
      <c r="H8" s="2"/>
      <c r="I8" s="2">
        <v>184</v>
      </c>
      <c r="J8" s="2">
        <v>1.2</v>
      </c>
      <c r="K8" s="2">
        <f>I8*J8</f>
        <v>220.79999999999998</v>
      </c>
      <c r="L8" s="2">
        <v>184</v>
      </c>
      <c r="M8" s="2">
        <v>276</v>
      </c>
      <c r="N8" s="2">
        <f>M8*0.028</f>
        <v>7.728</v>
      </c>
      <c r="O8" s="2"/>
      <c r="P8" s="2"/>
      <c r="Q8" s="2"/>
      <c r="R8" s="2">
        <v>184</v>
      </c>
      <c r="S8" s="2">
        <v>1.5</v>
      </c>
      <c r="T8" s="2">
        <v>276</v>
      </c>
    </row>
    <row r="9" spans="1:20" ht="15">
      <c r="A9" s="2">
        <v>2</v>
      </c>
      <c r="B9" s="2" t="s">
        <v>59</v>
      </c>
      <c r="C9" s="2">
        <v>145</v>
      </c>
      <c r="D9" s="2">
        <v>438</v>
      </c>
      <c r="E9" s="2">
        <f>D9*0.028</f>
        <v>12.264000000000001</v>
      </c>
      <c r="F9" s="2">
        <v>30</v>
      </c>
      <c r="G9" s="2">
        <v>10</v>
      </c>
      <c r="H9" s="2">
        <v>300</v>
      </c>
      <c r="I9" s="2">
        <v>115</v>
      </c>
      <c r="J9" s="2">
        <v>1.2</v>
      </c>
      <c r="K9" s="2">
        <f aca="true" t="shared" si="0" ref="K9:K17">I9*J9</f>
        <v>138</v>
      </c>
      <c r="L9" s="2">
        <v>145</v>
      </c>
      <c r="M9" s="2">
        <v>502.5</v>
      </c>
      <c r="N9" s="2">
        <f aca="true" t="shared" si="1" ref="N9:N17">M9*0.028</f>
        <v>14.07</v>
      </c>
      <c r="O9" s="2">
        <v>30</v>
      </c>
      <c r="P9" s="2">
        <v>11</v>
      </c>
      <c r="Q9" s="2">
        <v>330</v>
      </c>
      <c r="R9" s="2">
        <v>115</v>
      </c>
      <c r="S9" s="2">
        <v>1.5</v>
      </c>
      <c r="T9" s="2">
        <v>172.5</v>
      </c>
    </row>
    <row r="10" spans="1:20" ht="15">
      <c r="A10" s="2">
        <v>3</v>
      </c>
      <c r="B10" s="2" t="s">
        <v>50</v>
      </c>
      <c r="C10" s="2">
        <v>45</v>
      </c>
      <c r="D10" s="2">
        <v>54</v>
      </c>
      <c r="E10" s="2">
        <f aca="true" t="shared" si="2" ref="E10:E17">D10*0.028</f>
        <v>1.512</v>
      </c>
      <c r="F10" s="2"/>
      <c r="G10" s="2"/>
      <c r="H10" s="2"/>
      <c r="I10" s="2">
        <v>45</v>
      </c>
      <c r="J10" s="2">
        <v>1.2</v>
      </c>
      <c r="K10" s="2">
        <f t="shared" si="0"/>
        <v>54</v>
      </c>
      <c r="L10" s="2">
        <v>45</v>
      </c>
      <c r="M10" s="2">
        <v>67.5</v>
      </c>
      <c r="N10" s="2">
        <f t="shared" si="1"/>
        <v>1.8900000000000001</v>
      </c>
      <c r="O10" s="2"/>
      <c r="P10" s="2"/>
      <c r="Q10" s="2"/>
      <c r="R10" s="2"/>
      <c r="S10" s="2"/>
      <c r="T10" s="2"/>
    </row>
    <row r="11" spans="1:20" ht="15">
      <c r="A11" s="2">
        <v>4</v>
      </c>
      <c r="B11" s="2" t="s">
        <v>65</v>
      </c>
      <c r="C11" s="2">
        <v>180</v>
      </c>
      <c r="D11" s="2">
        <v>480</v>
      </c>
      <c r="E11" s="2">
        <f t="shared" si="2"/>
        <v>13.44</v>
      </c>
      <c r="F11" s="2">
        <v>30</v>
      </c>
      <c r="G11" s="2">
        <v>10</v>
      </c>
      <c r="H11" s="2">
        <v>300</v>
      </c>
      <c r="I11" s="2">
        <v>150</v>
      </c>
      <c r="J11" s="2">
        <v>1.2</v>
      </c>
      <c r="K11" s="2">
        <f t="shared" si="0"/>
        <v>180</v>
      </c>
      <c r="L11" s="2">
        <v>260</v>
      </c>
      <c r="M11" s="2">
        <v>1435</v>
      </c>
      <c r="N11" s="2">
        <f t="shared" si="1"/>
        <v>40.18</v>
      </c>
      <c r="O11" s="2"/>
      <c r="P11" s="2"/>
      <c r="Q11" s="2"/>
      <c r="R11" s="2">
        <v>45</v>
      </c>
      <c r="S11" s="2">
        <v>1.5</v>
      </c>
      <c r="T11" s="2">
        <v>67.5</v>
      </c>
    </row>
    <row r="12" spans="1:20" ht="15">
      <c r="A12" s="2">
        <v>5</v>
      </c>
      <c r="B12" s="2" t="s">
        <v>84</v>
      </c>
      <c r="C12" s="2">
        <v>110</v>
      </c>
      <c r="D12" s="2">
        <v>484</v>
      </c>
      <c r="E12" s="2">
        <f t="shared" si="2"/>
        <v>13.552</v>
      </c>
      <c r="F12" s="2">
        <v>40</v>
      </c>
      <c r="G12" s="2">
        <v>10</v>
      </c>
      <c r="H12" s="2">
        <v>400</v>
      </c>
      <c r="I12" s="2">
        <v>70</v>
      </c>
      <c r="J12" s="2">
        <v>1.2</v>
      </c>
      <c r="K12" s="2">
        <f t="shared" si="0"/>
        <v>84</v>
      </c>
      <c r="L12" s="2">
        <v>140</v>
      </c>
      <c r="M12" s="2">
        <v>875</v>
      </c>
      <c r="N12" s="2">
        <f t="shared" si="1"/>
        <v>24.5</v>
      </c>
      <c r="O12" s="2">
        <v>110</v>
      </c>
      <c r="P12" s="2">
        <v>11</v>
      </c>
      <c r="Q12" s="2">
        <v>1210</v>
      </c>
      <c r="R12" s="2">
        <v>150</v>
      </c>
      <c r="S12" s="2">
        <v>1.5</v>
      </c>
      <c r="T12" s="2">
        <v>225</v>
      </c>
    </row>
    <row r="13" spans="1:20" ht="15">
      <c r="A13" s="2">
        <v>6</v>
      </c>
      <c r="B13" s="2" t="s">
        <v>52</v>
      </c>
      <c r="C13" s="2">
        <v>37</v>
      </c>
      <c r="D13" s="2">
        <v>44</v>
      </c>
      <c r="E13" s="2">
        <f t="shared" si="2"/>
        <v>1.232</v>
      </c>
      <c r="F13" s="2"/>
      <c r="G13" s="2"/>
      <c r="H13" s="2"/>
      <c r="I13" s="2">
        <v>37</v>
      </c>
      <c r="J13" s="2">
        <v>1.2</v>
      </c>
      <c r="K13" s="2">
        <f t="shared" si="0"/>
        <v>44.4</v>
      </c>
      <c r="L13" s="2">
        <v>37</v>
      </c>
      <c r="M13" s="2">
        <v>55.5</v>
      </c>
      <c r="N13" s="2">
        <f t="shared" si="1"/>
        <v>1.554</v>
      </c>
      <c r="O13" s="2">
        <v>70</v>
      </c>
      <c r="P13" s="2">
        <v>11</v>
      </c>
      <c r="Q13" s="2">
        <v>770</v>
      </c>
      <c r="R13" s="2">
        <v>70</v>
      </c>
      <c r="S13" s="2">
        <v>1.5</v>
      </c>
      <c r="T13" s="2">
        <v>105</v>
      </c>
    </row>
    <row r="14" spans="1:20" ht="15">
      <c r="A14" s="2">
        <v>7</v>
      </c>
      <c r="B14" s="2" t="s">
        <v>58</v>
      </c>
      <c r="C14" s="2">
        <v>5</v>
      </c>
      <c r="D14" s="2">
        <v>6</v>
      </c>
      <c r="E14" s="2">
        <f t="shared" si="2"/>
        <v>0.168</v>
      </c>
      <c r="F14" s="2"/>
      <c r="G14" s="2"/>
      <c r="H14" s="2"/>
      <c r="I14" s="2">
        <v>5</v>
      </c>
      <c r="J14" s="2">
        <v>1.2</v>
      </c>
      <c r="K14" s="2">
        <f t="shared" si="0"/>
        <v>6</v>
      </c>
      <c r="L14" s="2">
        <v>5</v>
      </c>
      <c r="M14" s="2">
        <v>7.5</v>
      </c>
      <c r="N14" s="2">
        <f t="shared" si="1"/>
        <v>0.21</v>
      </c>
      <c r="O14" s="2"/>
      <c r="P14" s="2"/>
      <c r="Q14" s="2"/>
      <c r="R14" s="2">
        <v>37</v>
      </c>
      <c r="S14" s="2">
        <v>1.5</v>
      </c>
      <c r="T14" s="2">
        <v>55.5</v>
      </c>
    </row>
    <row r="15" spans="1:20" ht="15">
      <c r="A15" s="2">
        <v>8</v>
      </c>
      <c r="B15" s="2" t="s">
        <v>56</v>
      </c>
      <c r="C15" s="2">
        <v>3</v>
      </c>
      <c r="D15" s="2">
        <v>4</v>
      </c>
      <c r="E15" s="2">
        <f t="shared" si="2"/>
        <v>0.112</v>
      </c>
      <c r="F15" s="2"/>
      <c r="G15" s="2"/>
      <c r="H15" s="2"/>
      <c r="I15" s="2">
        <v>3</v>
      </c>
      <c r="J15" s="2">
        <v>1.2</v>
      </c>
      <c r="K15" s="2">
        <f t="shared" si="0"/>
        <v>3.5999999999999996</v>
      </c>
      <c r="L15" s="2">
        <v>3</v>
      </c>
      <c r="M15" s="2">
        <v>4.5</v>
      </c>
      <c r="N15" s="2">
        <f t="shared" si="1"/>
        <v>0.126</v>
      </c>
      <c r="O15" s="2"/>
      <c r="P15" s="2"/>
      <c r="Q15" s="2"/>
      <c r="R15" s="2">
        <v>5</v>
      </c>
      <c r="S15" s="2">
        <v>1.5</v>
      </c>
      <c r="T15" s="2">
        <v>7.5</v>
      </c>
    </row>
    <row r="16" spans="1:20" ht="15">
      <c r="A16" s="2">
        <v>9</v>
      </c>
      <c r="B16" s="2" t="s">
        <v>62</v>
      </c>
      <c r="C16" s="2">
        <v>3</v>
      </c>
      <c r="D16" s="2">
        <v>4</v>
      </c>
      <c r="E16" s="2">
        <f t="shared" si="2"/>
        <v>0.112</v>
      </c>
      <c r="F16" s="2"/>
      <c r="G16" s="2"/>
      <c r="H16" s="2"/>
      <c r="I16" s="2">
        <v>3</v>
      </c>
      <c r="J16" s="2">
        <v>1.2</v>
      </c>
      <c r="K16" s="2">
        <f t="shared" si="0"/>
        <v>3.5999999999999996</v>
      </c>
      <c r="L16" s="2">
        <v>3</v>
      </c>
      <c r="M16" s="2">
        <v>4.5</v>
      </c>
      <c r="N16" s="2">
        <f t="shared" si="1"/>
        <v>0.126</v>
      </c>
      <c r="O16" s="2"/>
      <c r="P16" s="2"/>
      <c r="Q16" s="2"/>
      <c r="R16" s="2">
        <v>3</v>
      </c>
      <c r="S16" s="2">
        <v>1.5</v>
      </c>
      <c r="T16" s="2">
        <v>4.5</v>
      </c>
    </row>
    <row r="17" spans="1:20" ht="15">
      <c r="A17" s="2">
        <v>10</v>
      </c>
      <c r="B17" s="2" t="s">
        <v>53</v>
      </c>
      <c r="C17" s="2">
        <v>50</v>
      </c>
      <c r="D17" s="2">
        <v>60</v>
      </c>
      <c r="E17" s="2">
        <f t="shared" si="2"/>
        <v>1.68</v>
      </c>
      <c r="F17" s="2"/>
      <c r="G17" s="2"/>
      <c r="H17" s="2"/>
      <c r="I17" s="2">
        <v>50</v>
      </c>
      <c r="J17" s="2">
        <v>1.2</v>
      </c>
      <c r="K17" s="2">
        <f t="shared" si="0"/>
        <v>60</v>
      </c>
      <c r="L17" s="2">
        <v>80</v>
      </c>
      <c r="M17" s="2">
        <v>405</v>
      </c>
      <c r="N17" s="2">
        <f t="shared" si="1"/>
        <v>11.34</v>
      </c>
      <c r="O17" s="2"/>
      <c r="P17" s="2"/>
      <c r="Q17" s="2"/>
      <c r="R17" s="2">
        <v>3</v>
      </c>
      <c r="S17" s="2">
        <v>1.5</v>
      </c>
      <c r="T17" s="2">
        <v>4.5</v>
      </c>
    </row>
    <row r="18" spans="1:20" ht="15">
      <c r="A18" s="2"/>
      <c r="B18" s="2" t="s">
        <v>17</v>
      </c>
      <c r="C18" s="2">
        <f aca="true" t="shared" si="3" ref="C18:T18">SUM(C8:C17)</f>
        <v>762</v>
      </c>
      <c r="D18" s="2">
        <f t="shared" si="3"/>
        <v>1795</v>
      </c>
      <c r="E18" s="2">
        <f t="shared" si="3"/>
        <v>50.260000000000005</v>
      </c>
      <c r="F18" s="2">
        <f t="shared" si="3"/>
        <v>100</v>
      </c>
      <c r="G18" s="2">
        <f t="shared" si="3"/>
        <v>30</v>
      </c>
      <c r="H18" s="2">
        <f t="shared" si="3"/>
        <v>1000</v>
      </c>
      <c r="I18" s="2">
        <f t="shared" si="3"/>
        <v>662</v>
      </c>
      <c r="J18" s="2">
        <f t="shared" si="3"/>
        <v>11.999999999999998</v>
      </c>
      <c r="K18" s="2">
        <f t="shared" si="3"/>
        <v>794.4</v>
      </c>
      <c r="L18" s="2">
        <f t="shared" si="3"/>
        <v>902</v>
      </c>
      <c r="M18" s="2">
        <f t="shared" si="3"/>
        <v>3633</v>
      </c>
      <c r="N18" s="2">
        <f t="shared" si="3"/>
        <v>101.724</v>
      </c>
      <c r="O18" s="2">
        <f t="shared" si="3"/>
        <v>210</v>
      </c>
      <c r="P18" s="2">
        <f t="shared" si="3"/>
        <v>33</v>
      </c>
      <c r="Q18" s="2">
        <f t="shared" si="3"/>
        <v>2310</v>
      </c>
      <c r="R18" s="2">
        <f t="shared" si="3"/>
        <v>612</v>
      </c>
      <c r="S18" s="2">
        <f t="shared" si="3"/>
        <v>13.5</v>
      </c>
      <c r="T18" s="2">
        <f t="shared" si="3"/>
        <v>918</v>
      </c>
    </row>
  </sheetData>
  <mergeCells count="20">
    <mergeCell ref="C1:S1"/>
    <mergeCell ref="C2:R2"/>
    <mergeCell ref="L4:T4"/>
    <mergeCell ref="L5:N5"/>
    <mergeCell ref="O5:T5"/>
    <mergeCell ref="F5:K5"/>
    <mergeCell ref="L6:L7"/>
    <mergeCell ref="M6:M7"/>
    <mergeCell ref="O6:Q6"/>
    <mergeCell ref="R6:T6"/>
    <mergeCell ref="N6:N7"/>
    <mergeCell ref="A4:A7"/>
    <mergeCell ref="B4:B7"/>
    <mergeCell ref="C5:E5"/>
    <mergeCell ref="F6:H6"/>
    <mergeCell ref="C4:K4"/>
    <mergeCell ref="I6:K6"/>
    <mergeCell ref="C6:C7"/>
    <mergeCell ref="D6:D7"/>
    <mergeCell ref="E6:E7"/>
  </mergeCells>
  <printOptions/>
  <pageMargins left="0.5" right="0.2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0" sqref="A2:F20"/>
    </sheetView>
  </sheetViews>
  <sheetFormatPr defaultColWidth="8.796875" defaultRowHeight="1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2012-05-09T01:00:49Z</cp:lastPrinted>
  <dcterms:created xsi:type="dcterms:W3CDTF">2012-03-06T01:59:20Z</dcterms:created>
  <dcterms:modified xsi:type="dcterms:W3CDTF">2012-06-15T04:05:56Z</dcterms:modified>
  <cp:category/>
  <cp:version/>
  <cp:contentType/>
  <cp:contentStatus/>
</cp:coreProperties>
</file>